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8\4 квартал\ЭА - серверное оборудование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Лист2!$A$1:$H$39</definedName>
  </definedNames>
  <calcPr calcId="152511"/>
</workbook>
</file>

<file path=xl/calcChain.xml><?xml version="1.0" encoding="utf-8"?>
<calcChain xmlns="http://schemas.openxmlformats.org/spreadsheetml/2006/main">
  <c r="H31" i="1" l="1"/>
  <c r="F31" i="1"/>
  <c r="E31" i="1"/>
  <c r="D31" i="1"/>
  <c r="C31" i="1"/>
  <c r="B31" i="1"/>
  <c r="G30" i="1"/>
  <c r="H21" i="1" l="1"/>
  <c r="F21" i="1"/>
  <c r="E21" i="1"/>
  <c r="D21" i="1"/>
  <c r="C21" i="1"/>
  <c r="B21" i="1"/>
  <c r="G20" i="1"/>
  <c r="H26" i="1"/>
  <c r="F26" i="1"/>
  <c r="E26" i="1"/>
  <c r="D26" i="1"/>
  <c r="C26" i="1"/>
  <c r="B26" i="1"/>
  <c r="G25" i="1"/>
  <c r="H16" i="1"/>
  <c r="F16" i="1"/>
  <c r="E16" i="1"/>
  <c r="D16" i="1"/>
  <c r="C16" i="1"/>
  <c r="B16" i="1"/>
  <c r="G15" i="1"/>
  <c r="E32" i="1" l="1"/>
  <c r="F32" i="1"/>
  <c r="H11" i="1"/>
  <c r="H33" i="1" s="1"/>
  <c r="F11" i="1"/>
  <c r="E11" i="1"/>
  <c r="D11" i="1"/>
  <c r="D32" i="1" s="1"/>
  <c r="C11" i="1"/>
  <c r="C32" i="1" s="1"/>
  <c r="B11" i="1"/>
  <c r="B32" i="1" s="1"/>
  <c r="G10" i="1"/>
</calcChain>
</file>

<file path=xl/sharedStrings.xml><?xml version="1.0" encoding="utf-8"?>
<sst xmlns="http://schemas.openxmlformats.org/spreadsheetml/2006/main" count="84" uniqueCount="44">
  <si>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</si>
  <si>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</si>
  <si>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</si>
  <si>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</si>
  <si>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</si>
  <si>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</si>
  <si>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</si>
  <si>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Предмет муниципального контракта:</t>
  </si>
  <si>
    <t xml:space="preserve">Способ размещения заказа: </t>
  </si>
  <si>
    <t>цена, руб</t>
  </si>
  <si>
    <t>Начальная (максимальная) цена контракта:</t>
  </si>
  <si>
    <t>Метод расчета:</t>
  </si>
  <si>
    <t>Поставщик 1:</t>
  </si>
  <si>
    <t>Поставщик 2:</t>
  </si>
  <si>
    <t>Поставщик 3:</t>
  </si>
  <si>
    <t>метод сопоставимых рыночных цен (анализа рынка)                            Всего ценовых предложений</t>
  </si>
  <si>
    <t>IV. Обоснование начальной (максимальной) цены контракта</t>
  </si>
  <si>
    <t>О.В.Дергилев</t>
  </si>
  <si>
    <t>Исполнитель: Работник контрактной службы, тел. 5-00-61</t>
  </si>
  <si>
    <t>Наименование товара</t>
  </si>
  <si>
    <t>Технические характеристики товара</t>
  </si>
  <si>
    <t>Количество, шт</t>
  </si>
  <si>
    <t>Цена за ед. товара, руб</t>
  </si>
  <si>
    <t>26.20.21.110</t>
  </si>
  <si>
    <t>26.20.40.110</t>
  </si>
  <si>
    <t xml:space="preserve">Код ОКПД2:
</t>
  </si>
  <si>
    <t>26.20.13.000</t>
  </si>
  <si>
    <t>поставка серверного оборудования</t>
  </si>
  <si>
    <t>Сервер приложений</t>
  </si>
  <si>
    <t>Блок питания для сервера DL320s</t>
  </si>
  <si>
    <t>Трансивер оптический</t>
  </si>
  <si>
    <t>Сменный батарейный модуль APC Symmetra LX</t>
  </si>
  <si>
    <t>Сменный силовой модуль APC Symmetra LX</t>
  </si>
  <si>
    <t>Дата составления: 24.09.2018</t>
  </si>
  <si>
    <t>коммерческое предложение от 20.07.2018 № 0706-1</t>
  </si>
  <si>
    <t>коммерческое предложение от 20.07.2018 № 20072018-1</t>
  </si>
  <si>
    <t>коммерческое предложение от 20.07.2018 № 393</t>
  </si>
  <si>
    <t>Сменный силовой модуль для имеющейся системы бесперебойного электропитания серверов APC Symmetra LX [SYPM4KI]</t>
  </si>
  <si>
    <t>Сменный батарейный модуль для имеющейся системы бесперебойного электропитания серверов APC Symmetra LX [SYBT5]</t>
  </si>
  <si>
    <t>Трансивер оптический Aruba 1G SFP LC SX 500m MMF XCVR для имеющихся коммутаторов локальной вычислительной сети Hewlett-Packard [J4858D]</t>
  </si>
  <si>
    <t>Блок питания для имеющегося и используемого сервера Hewlett-Packard Proliant DL320s Generation 1 мощностью 575 Вт [405914-001]</t>
  </si>
  <si>
    <t xml:space="preserve">Сервер приложений для установки в стойку 19".
Характеристики устройства:
- один процессор с характеристиками: не менее четырёх ядер; максимальная тактовая частота с технологией ускорения отдельных ядер не менее 3,7 гигагерц; не менее 16,5 мегабайт кеш-памяти третьего уровня; реализация технологии 64-битной адресации памяти; тепловыделение не более 105 Вт;
- материнская плата с возможностью установки двух процессоров;
- оперативная память: 64 гигабайта; форм-фактор DDR4; частота функционирования не менее 2666 мегагерц; наличие не менее 24 слотов для установки модулей памяти; механизм обнаружения и коррекции мульти-битных ошибок;
- контроллер жёстких дисков: интерфейс стандарта SAS с поддержкой технологии SATA, для SAS - со скоростью передачи информации не менее 12 гигабит в секунду; наличие не менее 8 портов; поддержка массива избыточных дисков RAID уровней 0, 1, 1+0, 5, 5+0, 6, 6+0; сканирование в фоновом режиме поверхности жёстких дисков с автоматическим исключением повреждённых секторов; проверка целостности кэш-памяти; мониторинг параметров жёстких дисков с информированием администратора о возможных сбоях; возможность без остановки изменять размер страйпа, расширять размер массива, обновлять микропрограммное обеспечение. Установленный кеш контроллера 2 Гб, поддержка расширения до 4 Гб;
- жёсткие диски: не менее трёх внутренних флеш-дисков ёмкостью не менее 480 гигабайт, интерфейс SATA, размер жестких дисков не более 2,5 дюйма, поддержка «горячей замены» (без остановки функционирования сервера) жёстких дисков;
- возможность опциональной установки до 11 внутренних дисков размером не более 2,5 дюйма с «горячей заменой» (без остановки функционирования сервера) на лицевой панели корпуса;
- возможность установки дисков, выполненных в формате M.2, в стандартные слоты под жесткие диски 2,5”, не менее 2шт. в один слот;
- возможность опциональной установки дисков формата NVMe;
- интегрированный видеоадаптер со встроенной видеопамятью объёмом не менее 16 Мб; 
- интегрированный на материнской плате сетевой адаптер с наличием не менее четырёх портов с поддержкой скоростей передачи информации в 10, 100, 1000 мегабит в секунду с поддержкой технологии TCP, IP, UDP checksum offload, Large Send Offload (LSO), TCP, Segmentation Offload (TSO), стандарт коннекторов - RJ-45.  Возможность опционального расширения до 8-ми сетевых портов 10/100/1000 мегабит в секунду без занятия слота PCI-E;
- наличие на материнской плате сервера не менее 4 слотов PCI-E версии не ниже 3;
- наличие двух встроенных блоков питания с возможностью «горячей замены» (без остановки функционирования сервера). Мощность блока питания не более 500 ватт с эффективностью не ниже 94%. Должна быть обеспечена возможность использования блоков питания большей мощности не ниже 1600 ватт каждый;
- наличие не менее 5 портов USB, 1 из них на передней панели, 2 - на задней панели, 2 - внутренние разъёмы;
- интегрированный процессор удалённого управления и мониторинга, использующий выделенный сетевой адаптер 10/100/1000Mb. Должен поддерживать следующий функционал: сбор данных о состоянии компонентов сервера, включая операционную систему, выполняется без использования агентов (agentless); автоматический мониторинг, диагностика и оповещение, ведение, не зависимо от операционной системы, единого журнала событий с отслеживанием истории изменений и архивацией данных для последующей диагностики неисправностей; интеграция и поддержка прямого подключения к порталу технической поддержки производителя; удаленная перезагрузка, включение и выключение сервера; удаленная загрузка операционной системы сервера при помощи виртуальной дискеты, образа ISO, а так же с виртуальных CD и DVD-устройств; подключение, не зависимо от операционной системы, через порт удаленного управления файловых папок, сменных носителей (USB, CD/DVD, FDD) локального компьютера администратора; видеозапись действий на консоли для дальнейшего анализа, сохранение последней загрузки и последнего экрана системного сбоя, такого как ""синий экран"" Windows и Linux «coredump»; виртуальная, независимая от операционной системы, текстовая и графическая консоль (Virtual KVM), работающая на базе Java и ActiveX; авторизация не мeнее 12 пользователей в локальной базе; интеграция с Active Directory; интеграция с Microsoft Terminal Services; поддержка протокола DHCP; поддержка подключения через VPN; доступ к порту управления из web-браузера по протоколам http, ssl; доступ к порту управления из командной строки по протоколам telnet, ssh; доступ к порту управления из приложения под ОС Windows; доступ к консоли сервера нескольких администраторов одновременно; поддержка стандарта DMTF WS; доступ к Microsoft Emergency Management Service console; удаленное управление BIOS; поддержка стандартов шифрования AES и 3DES;
- комплексная проверка (верификация) внутренних прошивок серверных компонент на возможность их инфицирования вредоносным ПО до момента загрузки сервера;
- возможность создания групповых политик по управлению образами внутренних прошивок и настроек аппаратной части серверов;
- наличие выдвижного стикера с артикулом и серийным номером сервера для упрощённого сбора данных о характеристике установленного оборудования;
- корпус для монтажа в шкаф 19 дюймов, высота не более 1U. Крепёжный комплект для установки в монтажный шкаф 19 дюймов, обеспечивающий монтаж сервера без использования инструментов и лёгкого выдвижения его из шкафа для обслуживания без отключения информационных и питающих кабелей;
- внутренний привод DVD-RW – не предусмотрен;
- минимальная температура окружающей среды для нормальной работы оборудования - не более 10 градусов Цельсия;
- максимальная температура окружающей среды для нормальной работы оборудования - не менее 40 градусов Цельсия;
- год выпуска сервера – не ранее 2018 года.
В комплектацию сервера дополнительно включены комплектующие для подключения сервера к имеющейся дисковой библиотеке Заказчика Hewlett-Packard MSA 2000:
1. Серверный адаптер HP StorageWorks FCA 82Q Dual Channel 8Gb FC Host Bus Adapter PCI-E for Windows, Linux (LC connector), incl. h/h &amp; f/h. brckts (replace AE312A) – 1 шт;
2. Кабель подключения оптический HP 2m Premier Flex LC/LC Optical Cable [BK839A] – 2 шт;
3. Жесткий диск HP 900GB 2,5''(SFF) SAS 10K 6G Hot Plug Dual Port for P2000/MSA2040/1040 only [C8S59A] – 3 шт.
</t>
  </si>
  <si>
    <t>26.30.30.000</t>
  </si>
  <si>
    <t>аукцион в электронной форме
ИКЗ 183862200236886220100101630010000244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</si>
</sst>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b/>
      <sz val="9"/>
      <color rgb="FF000099"/>
      <name val="Times New Roman"/>
      <family val="1"/>
      <charset val="204"/>
    </font>
    <font>
      <sz val="9"/>
      <color rgb="FF000099"/>
      <name val="Times New Roman"/>
      <family val="1"/>
      <charset val="204"/>
    </font>
    <font>
      <sz val="10"/>
      <color rgb="FF000099"/>
      <name val="Times New Roman"/>
      <family val="1"/>
      <charset val="204"/>
    </font>
    <font>
      <b/>
      <sz val="11"/>
      <color rgb="FF000099"/>
      <name val="Times New Roman"/>
      <family val="1"/>
      <charset val="1"/>
    </font>
    <font>
      <b/>
      <sz val="11"/>
      <name val="Times New Roman"/>
      <family val="1"/>
      <charset val="204"/>
    </font>
    <font>
      <sz val="7"/>
      <name val="Times New Roman"/>
      <family val="1"/>
      <charset val="1"/>
    </font>
    <font>
      <sz val="11"/>
      <color rgb="FF000099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top"/>
    </xf>
    <xf numFmtId="0" fontId="1" fillId="2" borderId="14" xfId="0" applyFont="1" applyFill="1" applyBorder="1" applyAlignment="1">
      <alignment horizontal="center"/>
    </xf>
    <xf numFmtId="4" fontId="4" fillId="2" borderId="15" xfId="0" applyNumberFormat="1" applyFont="1" applyFill="1" applyBorder="1"/>
    <xf numFmtId="4" fontId="4" fillId="3" borderId="16" xfId="0" applyNumberFormat="1" applyFont="1" applyFill="1" applyBorder="1"/>
    <xf numFmtId="0" fontId="6" fillId="2" borderId="17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top" wrapText="1"/>
    </xf>
    <xf numFmtId="0" fontId="11" fillId="2" borderId="0" xfId="0" applyFont="1" applyFill="1"/>
    <xf numFmtId="0" fontId="4" fillId="2" borderId="0" xfId="0" applyFont="1" applyFill="1" applyAlignment="1"/>
    <xf numFmtId="0" fontId="4" fillId="2" borderId="0" xfId="0" applyFont="1" applyFill="1" applyAlignment="1">
      <alignment horizontal="right"/>
    </xf>
    <xf numFmtId="4" fontId="5" fillId="2" borderId="0" xfId="0" applyNumberFormat="1" applyFont="1" applyFill="1"/>
    <xf numFmtId="0" fontId="4" fillId="2" borderId="0" xfId="0" applyFont="1" applyFill="1"/>
    <xf numFmtId="3" fontId="1" fillId="2" borderId="0" xfId="0" applyNumberFormat="1" applyFont="1" applyFill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vertical="top"/>
    </xf>
    <xf numFmtId="0" fontId="7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4" fillId="0" borderId="0" xfId="0" applyFont="1" applyAlignment="1">
      <alignment horizontal="right"/>
    </xf>
    <xf numFmtId="4" fontId="12" fillId="2" borderId="0" xfId="0" applyNumberFormat="1" applyFont="1" applyFill="1" applyAlignment="1">
      <alignment horizontal="right"/>
    </xf>
    <xf numFmtId="4" fontId="13" fillId="2" borderId="2" xfId="0" applyNumberFormat="1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center"/>
    </xf>
    <xf numFmtId="4" fontId="4" fillId="2" borderId="32" xfId="0" applyNumberFormat="1" applyFont="1" applyFill="1" applyBorder="1" applyAlignment="1">
      <alignment vertical="top" wrapText="1"/>
    </xf>
    <xf numFmtId="4" fontId="4" fillId="2" borderId="32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0" fontId="2" fillId="2" borderId="33" xfId="0" applyFont="1" applyFill="1" applyBorder="1" applyAlignment="1">
      <alignment wrapText="1"/>
    </xf>
    <xf numFmtId="4" fontId="15" fillId="2" borderId="13" xfId="0" applyNumberFormat="1" applyFont="1" applyFill="1" applyBorder="1" applyAlignment="1">
      <alignment vertical="top"/>
    </xf>
    <xf numFmtId="0" fontId="14" fillId="2" borderId="29" xfId="0" applyFont="1" applyFill="1" applyBorder="1" applyAlignment="1">
      <alignment horizontal="left" vertical="top" wrapText="1"/>
    </xf>
    <xf numFmtId="0" fontId="14" fillId="2" borderId="30" xfId="0" applyFont="1" applyFill="1" applyBorder="1" applyAlignment="1">
      <alignment horizontal="left" vertical="top" wrapText="1"/>
    </xf>
    <xf numFmtId="0" fontId="14" fillId="2" borderId="31" xfId="0" applyFont="1" applyFill="1" applyBorder="1" applyAlignment="1">
      <alignment horizontal="left" vertical="top" wrapText="1"/>
    </xf>
    <xf numFmtId="0" fontId="1" fillId="4" borderId="18" xfId="0" applyFont="1" applyFill="1" applyBorder="1" applyAlignment="1">
      <alignment horizontal="left" vertical="top" wrapText="1"/>
    </xf>
    <xf numFmtId="0" fontId="1" fillId="4" borderId="19" xfId="0" applyFont="1" applyFill="1" applyBorder="1" applyAlignment="1">
      <alignment horizontal="left" vertical="top" wrapText="1"/>
    </xf>
    <xf numFmtId="0" fontId="1" fillId="4" borderId="2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left" vertical="top" wrapText="1"/>
    </xf>
    <xf numFmtId="0" fontId="14" fillId="2" borderId="27" xfId="0" applyFont="1" applyFill="1" applyBorder="1" applyAlignment="1">
      <alignment horizontal="left" vertical="top" wrapText="1"/>
    </xf>
    <xf numFmtId="0" fontId="14" fillId="2" borderId="2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 vertical="top" wrapText="1"/>
    </xf>
    <xf numFmtId="0" fontId="8" fillId="2" borderId="3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B11" sqref="B11"/>
    </sheetView>
  </sheetViews>
  <sheetFormatPr defaultColWidth="11.5703125" defaultRowHeight="12.75" x14ac:dyDescent="0.2"/>
  <cols>
    <col min="1" max="1" width="20" style="1" customWidth="1"/>
    <col min="2" max="2" width="12.140625" style="1" customWidth="1"/>
    <col min="3" max="3" width="10.7109375" style="1" customWidth="1"/>
    <col min="4" max="4" width="12.28515625" style="1" customWidth="1"/>
    <col min="5" max="6" width="10.7109375" style="1" customWidth="1"/>
    <col min="7" max="7" width="11.7109375" style="1" customWidth="1"/>
    <col min="8" max="8" width="12.5703125" style="1" customWidth="1"/>
    <col min="9" max="12" width="11.5703125" style="24"/>
    <col min="13" max="16384" width="11.5703125" style="1"/>
  </cols>
  <sheetData>
    <row r="1" spans="1:12" ht="15.75" x14ac:dyDescent="0.25">
      <c r="A1" s="53" t="s">
        <v>16</v>
      </c>
      <c r="B1" s="53"/>
      <c r="C1" s="53"/>
      <c r="D1" s="53"/>
      <c r="E1" s="53"/>
      <c r="F1" s="53"/>
      <c r="G1" s="53"/>
      <c r="H1" s="53"/>
      <c r="I1" s="1"/>
      <c r="J1" s="1"/>
      <c r="K1" s="1"/>
      <c r="L1" s="1"/>
    </row>
    <row r="2" spans="1:12" ht="31.5" x14ac:dyDescent="0.25">
      <c r="A2" s="39" t="s">
        <v>8</v>
      </c>
      <c r="B2" s="54" t="s">
        <v>43</v>
      </c>
      <c r="C2" s="54"/>
      <c r="D2" s="54"/>
      <c r="E2" s="54"/>
      <c r="F2" s="54"/>
      <c r="G2" s="54"/>
      <c r="H2" s="54"/>
      <c r="I2" s="1"/>
      <c r="J2" s="1"/>
      <c r="K2" s="1"/>
      <c r="L2" s="1"/>
    </row>
    <row r="3" spans="1:12" ht="47.25" x14ac:dyDescent="0.25">
      <c r="A3" s="40" t="s">
        <v>7</v>
      </c>
      <c r="B3" s="55" t="s">
        <v>27</v>
      </c>
      <c r="C3" s="55"/>
      <c r="D3" s="55"/>
      <c r="E3" s="55"/>
      <c r="F3" s="55"/>
      <c r="G3" s="55"/>
      <c r="H3" s="55"/>
      <c r="I3" s="1"/>
      <c r="J3" s="1"/>
      <c r="K3" s="1"/>
      <c r="L3" s="1"/>
    </row>
    <row r="4" spans="1:12" ht="31.5" customHeight="1" x14ac:dyDescent="0.25">
      <c r="A4" s="28" t="s">
        <v>11</v>
      </c>
      <c r="B4" s="57" t="s">
        <v>15</v>
      </c>
      <c r="C4" s="57"/>
      <c r="D4" s="57"/>
      <c r="E4" s="57"/>
      <c r="F4" s="57"/>
      <c r="G4" s="57"/>
      <c r="H4" s="29">
        <v>3</v>
      </c>
      <c r="I4" s="1"/>
      <c r="J4" s="1"/>
      <c r="K4" s="1"/>
      <c r="L4" s="1"/>
    </row>
    <row r="5" spans="1:12" ht="15" x14ac:dyDescent="0.25">
      <c r="A5" s="25" t="s">
        <v>0</v>
      </c>
      <c r="B5" s="56" t="s">
        <v>1</v>
      </c>
      <c r="C5" s="56"/>
      <c r="D5" s="56"/>
      <c r="E5" s="56"/>
      <c r="F5" s="56"/>
      <c r="G5" s="26" t="s">
        <v>2</v>
      </c>
      <c r="H5" s="27" t="s">
        <v>3</v>
      </c>
      <c r="I5" s="1"/>
      <c r="J5" s="1"/>
      <c r="K5" s="1"/>
      <c r="L5" s="1"/>
    </row>
    <row r="6" spans="1:12" ht="15.75" thickBot="1" x14ac:dyDescent="0.3">
      <c r="A6" s="2"/>
      <c r="B6" s="3">
        <v>1</v>
      </c>
      <c r="C6" s="3">
        <v>2</v>
      </c>
      <c r="D6" s="3">
        <v>3</v>
      </c>
      <c r="E6" s="3">
        <v>4</v>
      </c>
      <c r="F6" s="3">
        <v>5</v>
      </c>
      <c r="G6" s="4" t="s">
        <v>9</v>
      </c>
      <c r="H6" s="5" t="s">
        <v>9</v>
      </c>
      <c r="I6" s="1"/>
      <c r="J6" s="1"/>
      <c r="K6" s="1"/>
      <c r="L6" s="1"/>
    </row>
    <row r="7" spans="1:12" ht="13.5" customHeight="1" x14ac:dyDescent="0.2">
      <c r="A7" s="15" t="s">
        <v>19</v>
      </c>
      <c r="B7" s="45" t="s">
        <v>28</v>
      </c>
      <c r="C7" s="46"/>
      <c r="D7" s="46"/>
      <c r="E7" s="46"/>
      <c r="F7" s="47"/>
      <c r="G7" s="16" t="s">
        <v>25</v>
      </c>
      <c r="H7" s="17" t="s">
        <v>4</v>
      </c>
      <c r="I7" s="1"/>
      <c r="J7" s="1"/>
      <c r="K7" s="1"/>
      <c r="L7" s="1"/>
    </row>
    <row r="8" spans="1:12" ht="15" x14ac:dyDescent="0.2">
      <c r="A8" s="7" t="s">
        <v>21</v>
      </c>
      <c r="B8" s="48">
        <v>1</v>
      </c>
      <c r="C8" s="49"/>
      <c r="D8" s="49"/>
      <c r="E8" s="49"/>
      <c r="F8" s="49"/>
      <c r="G8" s="36" t="s">
        <v>26</v>
      </c>
      <c r="H8" s="6" t="s">
        <v>4</v>
      </c>
      <c r="I8" s="1"/>
      <c r="J8" s="1"/>
      <c r="K8" s="1"/>
      <c r="L8" s="1"/>
    </row>
    <row r="9" spans="1:12" ht="409.5" customHeight="1" x14ac:dyDescent="0.2">
      <c r="A9" s="9" t="s">
        <v>20</v>
      </c>
      <c r="B9" s="50" t="s">
        <v>41</v>
      </c>
      <c r="C9" s="51"/>
      <c r="D9" s="51"/>
      <c r="E9" s="51"/>
      <c r="F9" s="51"/>
      <c r="G9" s="52"/>
      <c r="H9" s="10" t="s">
        <v>4</v>
      </c>
      <c r="I9" s="1"/>
      <c r="J9" s="1"/>
      <c r="K9" s="1"/>
      <c r="L9" s="1"/>
    </row>
    <row r="10" spans="1:12" ht="15" x14ac:dyDescent="0.2">
      <c r="A10" s="7" t="s">
        <v>22</v>
      </c>
      <c r="B10" s="18">
        <v>710813</v>
      </c>
      <c r="C10" s="18">
        <v>711500</v>
      </c>
      <c r="D10" s="18">
        <v>708845</v>
      </c>
      <c r="E10" s="18"/>
      <c r="F10" s="18"/>
      <c r="G10" s="11">
        <f>SUM(B10:F10)/$H$4</f>
        <v>710386</v>
      </c>
      <c r="H10" s="41">
        <v>710386</v>
      </c>
      <c r="I10" s="1"/>
      <c r="J10" s="1"/>
      <c r="K10" s="1"/>
      <c r="L10" s="1"/>
    </row>
    <row r="11" spans="1:12" ht="15.75" thickBot="1" x14ac:dyDescent="0.3">
      <c r="A11" s="12" t="s">
        <v>5</v>
      </c>
      <c r="B11" s="13">
        <f>B10*$B8</f>
        <v>710813</v>
      </c>
      <c r="C11" s="13">
        <f>C10*$B8</f>
        <v>711500</v>
      </c>
      <c r="D11" s="13">
        <f>D10*$B8</f>
        <v>708845</v>
      </c>
      <c r="E11" s="13">
        <f>E10*$B8</f>
        <v>0</v>
      </c>
      <c r="F11" s="13">
        <f>F10*$B8</f>
        <v>0</v>
      </c>
      <c r="G11" s="13"/>
      <c r="H11" s="14">
        <f>H10*$B8</f>
        <v>710386</v>
      </c>
      <c r="I11" s="1"/>
      <c r="J11" s="1"/>
      <c r="K11" s="1"/>
      <c r="L11" s="1"/>
    </row>
    <row r="12" spans="1:12" ht="13.5" customHeight="1" x14ac:dyDescent="0.2">
      <c r="A12" s="15" t="s">
        <v>19</v>
      </c>
      <c r="B12" s="45" t="s">
        <v>29</v>
      </c>
      <c r="C12" s="46"/>
      <c r="D12" s="46"/>
      <c r="E12" s="46"/>
      <c r="F12" s="47"/>
      <c r="G12" s="16" t="s">
        <v>25</v>
      </c>
      <c r="H12" s="17" t="s">
        <v>4</v>
      </c>
      <c r="I12" s="1"/>
      <c r="J12" s="1"/>
      <c r="K12" s="1"/>
      <c r="L12" s="1"/>
    </row>
    <row r="13" spans="1:12" ht="15" x14ac:dyDescent="0.2">
      <c r="A13" s="7" t="s">
        <v>21</v>
      </c>
      <c r="B13" s="48">
        <v>1</v>
      </c>
      <c r="C13" s="49"/>
      <c r="D13" s="49"/>
      <c r="E13" s="49"/>
      <c r="F13" s="49"/>
      <c r="G13" s="36" t="s">
        <v>24</v>
      </c>
      <c r="H13" s="6" t="s">
        <v>4</v>
      </c>
      <c r="I13" s="1"/>
      <c r="J13" s="1"/>
      <c r="K13" s="1"/>
      <c r="L13" s="1"/>
    </row>
    <row r="14" spans="1:12" ht="27.75" customHeight="1" x14ac:dyDescent="0.2">
      <c r="A14" s="9" t="s">
        <v>20</v>
      </c>
      <c r="B14" s="42" t="s">
        <v>40</v>
      </c>
      <c r="C14" s="43"/>
      <c r="D14" s="43"/>
      <c r="E14" s="43"/>
      <c r="F14" s="43"/>
      <c r="G14" s="44"/>
      <c r="H14" s="10" t="s">
        <v>4</v>
      </c>
      <c r="I14" s="1"/>
      <c r="J14" s="1"/>
      <c r="K14" s="1"/>
      <c r="L14" s="1"/>
    </row>
    <row r="15" spans="1:12" ht="15" x14ac:dyDescent="0.2">
      <c r="A15" s="7" t="s">
        <v>22</v>
      </c>
      <c r="B15" s="18">
        <v>18400</v>
      </c>
      <c r="C15" s="18">
        <v>16840</v>
      </c>
      <c r="D15" s="18">
        <v>19200</v>
      </c>
      <c r="E15" s="18"/>
      <c r="F15" s="18"/>
      <c r="G15" s="11">
        <f>SUM(B15:F15)/$H$4</f>
        <v>18146.666666666668</v>
      </c>
      <c r="H15" s="41">
        <v>18147</v>
      </c>
      <c r="I15" s="1"/>
      <c r="J15" s="1"/>
      <c r="K15" s="1"/>
      <c r="L15" s="1"/>
    </row>
    <row r="16" spans="1:12" ht="15.75" thickBot="1" x14ac:dyDescent="0.3">
      <c r="A16" s="12" t="s">
        <v>5</v>
      </c>
      <c r="B16" s="13">
        <f>B15*$B13</f>
        <v>18400</v>
      </c>
      <c r="C16" s="13">
        <f>C15*$B13</f>
        <v>16840</v>
      </c>
      <c r="D16" s="13">
        <f>D15*$B13</f>
        <v>19200</v>
      </c>
      <c r="E16" s="13">
        <f>E15*$B13</f>
        <v>0</v>
      </c>
      <c r="F16" s="13">
        <f>F15*$B13</f>
        <v>0</v>
      </c>
      <c r="G16" s="13"/>
      <c r="H16" s="14">
        <f>H15*$B13</f>
        <v>18147</v>
      </c>
      <c r="I16" s="1"/>
      <c r="J16" s="1"/>
      <c r="K16" s="1"/>
      <c r="L16" s="1"/>
    </row>
    <row r="17" spans="1:12" ht="13.5" customHeight="1" x14ac:dyDescent="0.2">
      <c r="A17" s="15" t="s">
        <v>19</v>
      </c>
      <c r="B17" s="45" t="s">
        <v>30</v>
      </c>
      <c r="C17" s="46"/>
      <c r="D17" s="46"/>
      <c r="E17" s="46"/>
      <c r="F17" s="47"/>
      <c r="G17" s="16" t="s">
        <v>25</v>
      </c>
      <c r="H17" s="17" t="s">
        <v>4</v>
      </c>
      <c r="I17" s="1"/>
      <c r="J17" s="1"/>
      <c r="K17" s="1"/>
      <c r="L17" s="1"/>
    </row>
    <row r="18" spans="1:12" ht="15" x14ac:dyDescent="0.2">
      <c r="A18" s="7" t="s">
        <v>21</v>
      </c>
      <c r="B18" s="48">
        <v>8</v>
      </c>
      <c r="C18" s="49"/>
      <c r="D18" s="49"/>
      <c r="E18" s="49"/>
      <c r="F18" s="49"/>
      <c r="G18" s="8" t="s">
        <v>42</v>
      </c>
      <c r="H18" s="6" t="s">
        <v>4</v>
      </c>
      <c r="I18" s="1"/>
      <c r="J18" s="1"/>
      <c r="K18" s="1"/>
      <c r="L18" s="1"/>
    </row>
    <row r="19" spans="1:12" ht="27" customHeight="1" x14ac:dyDescent="0.2">
      <c r="A19" s="9" t="s">
        <v>20</v>
      </c>
      <c r="B19" s="42" t="s">
        <v>39</v>
      </c>
      <c r="C19" s="43"/>
      <c r="D19" s="43"/>
      <c r="E19" s="43"/>
      <c r="F19" s="43"/>
      <c r="G19" s="44"/>
      <c r="H19" s="6" t="s">
        <v>4</v>
      </c>
      <c r="I19" s="1"/>
      <c r="J19" s="1"/>
      <c r="K19" s="1"/>
      <c r="L19" s="1"/>
    </row>
    <row r="20" spans="1:12" ht="15" x14ac:dyDescent="0.2">
      <c r="A20" s="7" t="s">
        <v>22</v>
      </c>
      <c r="B20" s="37">
        <v>9600</v>
      </c>
      <c r="C20" s="37">
        <v>9400</v>
      </c>
      <c r="D20" s="37">
        <v>9480</v>
      </c>
      <c r="E20" s="37"/>
      <c r="F20" s="37"/>
      <c r="G20" s="38">
        <f>SUM(B20:F20)/$H$4</f>
        <v>9493.3333333333339</v>
      </c>
      <c r="H20" s="41">
        <v>9493</v>
      </c>
      <c r="I20" s="1"/>
      <c r="J20" s="1"/>
      <c r="K20" s="1"/>
      <c r="L20" s="1"/>
    </row>
    <row r="21" spans="1:12" ht="15.75" thickBot="1" x14ac:dyDescent="0.3">
      <c r="A21" s="12" t="s">
        <v>5</v>
      </c>
      <c r="B21" s="13">
        <f>B20*$B18</f>
        <v>76800</v>
      </c>
      <c r="C21" s="13">
        <f>C20*$B18</f>
        <v>75200</v>
      </c>
      <c r="D21" s="13">
        <f>D20*$B18</f>
        <v>75840</v>
      </c>
      <c r="E21" s="13">
        <f>E20*$B18</f>
        <v>0</v>
      </c>
      <c r="F21" s="13">
        <f>F20*$B18</f>
        <v>0</v>
      </c>
      <c r="G21" s="13"/>
      <c r="H21" s="14">
        <f>H20*$B18</f>
        <v>75944</v>
      </c>
      <c r="I21" s="1"/>
      <c r="J21" s="1"/>
      <c r="K21" s="1"/>
      <c r="L21" s="1"/>
    </row>
    <row r="22" spans="1:12" ht="13.5" customHeight="1" x14ac:dyDescent="0.2">
      <c r="A22" s="15" t="s">
        <v>19</v>
      </c>
      <c r="B22" s="45" t="s">
        <v>31</v>
      </c>
      <c r="C22" s="46"/>
      <c r="D22" s="46"/>
      <c r="E22" s="46"/>
      <c r="F22" s="47"/>
      <c r="G22" s="16" t="s">
        <v>25</v>
      </c>
      <c r="H22" s="17" t="s">
        <v>4</v>
      </c>
      <c r="I22" s="1"/>
      <c r="J22" s="1"/>
      <c r="K22" s="1"/>
      <c r="L22" s="1"/>
    </row>
    <row r="23" spans="1:12" ht="15" x14ac:dyDescent="0.2">
      <c r="A23" s="7" t="s">
        <v>21</v>
      </c>
      <c r="B23" s="48">
        <v>1</v>
      </c>
      <c r="C23" s="49"/>
      <c r="D23" s="49"/>
      <c r="E23" s="49"/>
      <c r="F23" s="49"/>
      <c r="G23" s="36" t="s">
        <v>23</v>
      </c>
      <c r="H23" s="6" t="s">
        <v>4</v>
      </c>
      <c r="I23" s="1"/>
      <c r="J23" s="1"/>
      <c r="K23" s="1"/>
      <c r="L23" s="1"/>
    </row>
    <row r="24" spans="1:12" ht="27.75" customHeight="1" x14ac:dyDescent="0.2">
      <c r="A24" s="9" t="s">
        <v>20</v>
      </c>
      <c r="B24" s="42" t="s">
        <v>38</v>
      </c>
      <c r="C24" s="43"/>
      <c r="D24" s="43"/>
      <c r="E24" s="43"/>
      <c r="F24" s="43"/>
      <c r="G24" s="44"/>
      <c r="H24" s="10" t="s">
        <v>4</v>
      </c>
      <c r="I24" s="1"/>
      <c r="J24" s="1"/>
      <c r="K24" s="1"/>
      <c r="L24" s="1"/>
    </row>
    <row r="25" spans="1:12" ht="15" x14ac:dyDescent="0.2">
      <c r="A25" s="7" t="s">
        <v>22</v>
      </c>
      <c r="B25" s="18">
        <v>50400</v>
      </c>
      <c r="C25" s="18">
        <v>52500</v>
      </c>
      <c r="D25" s="18">
        <v>51580</v>
      </c>
      <c r="E25" s="18"/>
      <c r="F25" s="18"/>
      <c r="G25" s="11">
        <f>SUM(B25:F25)/$H$4</f>
        <v>51493.333333333336</v>
      </c>
      <c r="H25" s="41">
        <v>51493</v>
      </c>
      <c r="I25" s="1"/>
      <c r="J25" s="1"/>
      <c r="K25" s="1"/>
      <c r="L25" s="1"/>
    </row>
    <row r="26" spans="1:12" ht="15.75" thickBot="1" x14ac:dyDescent="0.3">
      <c r="A26" s="12" t="s">
        <v>5</v>
      </c>
      <c r="B26" s="13">
        <f>B25*$B23</f>
        <v>50400</v>
      </c>
      <c r="C26" s="13">
        <f>C25*$B23</f>
        <v>52500</v>
      </c>
      <c r="D26" s="13">
        <f>D25*$B23</f>
        <v>51580</v>
      </c>
      <c r="E26" s="13">
        <f>E25*$B23</f>
        <v>0</v>
      </c>
      <c r="F26" s="13">
        <f>F25*$B23</f>
        <v>0</v>
      </c>
      <c r="G26" s="13"/>
      <c r="H26" s="14">
        <f>H25*$B23</f>
        <v>51493</v>
      </c>
      <c r="I26" s="1"/>
      <c r="J26" s="1"/>
      <c r="K26" s="1"/>
      <c r="L26" s="1"/>
    </row>
    <row r="27" spans="1:12" ht="13.5" customHeight="1" x14ac:dyDescent="0.2">
      <c r="A27" s="15" t="s">
        <v>19</v>
      </c>
      <c r="B27" s="45" t="s">
        <v>32</v>
      </c>
      <c r="C27" s="46"/>
      <c r="D27" s="46"/>
      <c r="E27" s="46"/>
      <c r="F27" s="47"/>
      <c r="G27" s="16" t="s">
        <v>25</v>
      </c>
      <c r="H27" s="17" t="s">
        <v>4</v>
      </c>
      <c r="I27" s="1"/>
      <c r="J27" s="1"/>
      <c r="K27" s="1"/>
      <c r="L27" s="1"/>
    </row>
    <row r="28" spans="1:12" ht="15" x14ac:dyDescent="0.2">
      <c r="A28" s="7" t="s">
        <v>21</v>
      </c>
      <c r="B28" s="48">
        <v>1</v>
      </c>
      <c r="C28" s="49"/>
      <c r="D28" s="49"/>
      <c r="E28" s="49"/>
      <c r="F28" s="49"/>
      <c r="G28" s="36" t="s">
        <v>23</v>
      </c>
      <c r="H28" s="6" t="s">
        <v>4</v>
      </c>
      <c r="I28" s="1"/>
      <c r="J28" s="1"/>
      <c r="K28" s="1"/>
      <c r="L28" s="1"/>
    </row>
    <row r="29" spans="1:12" ht="27.75" customHeight="1" x14ac:dyDescent="0.2">
      <c r="A29" s="9" t="s">
        <v>20</v>
      </c>
      <c r="B29" s="42" t="s">
        <v>37</v>
      </c>
      <c r="C29" s="43"/>
      <c r="D29" s="43"/>
      <c r="E29" s="43"/>
      <c r="F29" s="43"/>
      <c r="G29" s="44"/>
      <c r="H29" s="10" t="s">
        <v>4</v>
      </c>
      <c r="I29" s="1"/>
      <c r="J29" s="1"/>
      <c r="K29" s="1"/>
      <c r="L29" s="1"/>
    </row>
    <row r="30" spans="1:12" ht="15" x14ac:dyDescent="0.2">
      <c r="A30" s="7" t="s">
        <v>22</v>
      </c>
      <c r="B30" s="18">
        <v>144050</v>
      </c>
      <c r="C30" s="18">
        <v>143300</v>
      </c>
      <c r="D30" s="18">
        <v>144740</v>
      </c>
      <c r="E30" s="18"/>
      <c r="F30" s="18"/>
      <c r="G30" s="11">
        <f>SUM(B30:F30)/$H$4</f>
        <v>144030</v>
      </c>
      <c r="H30" s="41">
        <v>144030</v>
      </c>
      <c r="I30" s="1"/>
      <c r="J30" s="1"/>
      <c r="K30" s="1"/>
      <c r="L30" s="1"/>
    </row>
    <row r="31" spans="1:12" ht="15.75" thickBot="1" x14ac:dyDescent="0.3">
      <c r="A31" s="12" t="s">
        <v>5</v>
      </c>
      <c r="B31" s="13">
        <f>B30*$B28</f>
        <v>144050</v>
      </c>
      <c r="C31" s="13">
        <f>C30*$B28</f>
        <v>143300</v>
      </c>
      <c r="D31" s="13">
        <f>D30*$B28</f>
        <v>144740</v>
      </c>
      <c r="E31" s="13">
        <f>E30*$B28</f>
        <v>0</v>
      </c>
      <c r="F31" s="13">
        <f>F30*$B28</f>
        <v>0</v>
      </c>
      <c r="G31" s="13"/>
      <c r="H31" s="14">
        <f>H30*$B28</f>
        <v>144030</v>
      </c>
      <c r="I31" s="1"/>
      <c r="J31" s="1"/>
      <c r="K31" s="1"/>
      <c r="L31" s="1"/>
    </row>
    <row r="32" spans="1:12" s="19" customFormat="1" ht="15" thickBot="1" x14ac:dyDescent="0.25">
      <c r="A32" s="30" t="s">
        <v>6</v>
      </c>
      <c r="B32" s="35">
        <f>B11+B16+B21+B26+B31</f>
        <v>1000463</v>
      </c>
      <c r="C32" s="35">
        <f t="shared" ref="C32:F32" si="0">C11+C16+C21+C26+C31</f>
        <v>999340</v>
      </c>
      <c r="D32" s="35">
        <f t="shared" si="0"/>
        <v>1000205</v>
      </c>
      <c r="E32" s="35">
        <f t="shared" si="0"/>
        <v>0</v>
      </c>
      <c r="F32" s="35">
        <f t="shared" si="0"/>
        <v>0</v>
      </c>
      <c r="G32" s="31"/>
      <c r="H32" s="31"/>
    </row>
    <row r="33" spans="1:13" s="23" customFormat="1" ht="15" x14ac:dyDescent="0.25">
      <c r="A33" s="20" t="s">
        <v>33</v>
      </c>
      <c r="B33" s="20"/>
      <c r="C33" s="20"/>
      <c r="D33" s="20"/>
      <c r="E33" s="20"/>
      <c r="F33" s="20"/>
      <c r="G33" s="21" t="s">
        <v>10</v>
      </c>
      <c r="H33" s="34">
        <f>H11+H16+H21+H26+H31</f>
        <v>1000000</v>
      </c>
      <c r="I33" s="22"/>
      <c r="J33" s="22"/>
      <c r="K33" s="22"/>
      <c r="L33" s="22"/>
      <c r="M33" s="22"/>
    </row>
    <row r="35" spans="1:13" s="23" customFormat="1" ht="15" x14ac:dyDescent="0.25">
      <c r="A35" s="21" t="s">
        <v>12</v>
      </c>
      <c r="B35" s="20" t="s">
        <v>34</v>
      </c>
      <c r="C35" s="20"/>
      <c r="D35" s="20"/>
      <c r="E35" s="20"/>
      <c r="F35" s="20"/>
      <c r="G35" s="20"/>
      <c r="H35" s="20"/>
    </row>
    <row r="36" spans="1:13" s="23" customFormat="1" ht="15" x14ac:dyDescent="0.25">
      <c r="A36" s="21" t="s">
        <v>13</v>
      </c>
      <c r="B36" s="20" t="s">
        <v>35</v>
      </c>
      <c r="C36" s="20"/>
      <c r="D36" s="20"/>
      <c r="E36" s="20"/>
      <c r="F36" s="20"/>
      <c r="G36" s="20"/>
      <c r="H36" s="20"/>
    </row>
    <row r="37" spans="1:13" s="23" customFormat="1" ht="15" x14ac:dyDescent="0.25">
      <c r="A37" s="21" t="s">
        <v>14</v>
      </c>
      <c r="B37" s="20" t="s">
        <v>36</v>
      </c>
      <c r="C37" s="20"/>
      <c r="D37" s="20"/>
      <c r="E37" s="20"/>
      <c r="F37" s="20"/>
      <c r="G37" s="20"/>
      <c r="H37" s="20"/>
    </row>
    <row r="38" spans="1:13" s="23" customFormat="1" ht="15" x14ac:dyDescent="0.25">
      <c r="A38" s="20"/>
      <c r="B38" s="20"/>
      <c r="C38" s="20"/>
      <c r="D38" s="20"/>
      <c r="E38" s="20"/>
      <c r="F38" s="20"/>
      <c r="G38" s="20"/>
      <c r="H38" s="20"/>
    </row>
    <row r="39" spans="1:13" ht="15" x14ac:dyDescent="0.25">
      <c r="A39" s="20" t="s">
        <v>18</v>
      </c>
      <c r="B39" s="32"/>
      <c r="C39" s="32"/>
      <c r="D39" s="32"/>
      <c r="E39" s="32"/>
      <c r="F39" s="32"/>
      <c r="G39" s="32"/>
      <c r="H39" s="33" t="s">
        <v>17</v>
      </c>
      <c r="I39" s="1"/>
      <c r="J39" s="1"/>
      <c r="K39" s="1"/>
      <c r="L39" s="1"/>
    </row>
  </sheetData>
  <sheetProtection selectLockedCells="1" selectUnlockedCells="1"/>
  <mergeCells count="20">
    <mergeCell ref="B23:F23"/>
    <mergeCell ref="B24:G24"/>
    <mergeCell ref="B27:F27"/>
    <mergeCell ref="B28:F28"/>
    <mergeCell ref="B29:G29"/>
    <mergeCell ref="A1:H1"/>
    <mergeCell ref="B2:H2"/>
    <mergeCell ref="B3:H3"/>
    <mergeCell ref="B5:F5"/>
    <mergeCell ref="B4:G4"/>
    <mergeCell ref="B7:F7"/>
    <mergeCell ref="B8:F8"/>
    <mergeCell ref="B9:G9"/>
    <mergeCell ref="B12:F12"/>
    <mergeCell ref="B13:F13"/>
    <mergeCell ref="B14:G14"/>
    <mergeCell ref="B17:F17"/>
    <mergeCell ref="B18:F18"/>
    <mergeCell ref="B19:G19"/>
    <mergeCell ref="B22:F22"/>
  </mergeCells>
  <pageMargins left="0.32" right="7.874015748031496E-2" top="3.937007874015748E-2" bottom="7.874015748031496E-2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2018-10-12T06:04:23Z</cp:lastPrinted>
  <dcterms:created xsi:type="dcterms:W3CDTF">2012-04-02T10:33:59Z</dcterms:created>
  <dcterms:modified xsi:type="dcterms:W3CDTF">2018-10-12T06:04:29Z</dcterms:modified>
</cp:coreProperties>
</file>