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еренос на новый комп\Работа\Аукцион\Аукцион 2021\медосмотр 2021 год\"/>
    </mc:Choice>
  </mc:AlternateContent>
  <bookViews>
    <workbookView xWindow="720" yWindow="495" windowWidth="21885" windowHeight="13125"/>
  </bookViews>
  <sheets>
    <sheet name="бумага" sheetId="15" r:id="rId1"/>
    <sheet name="Лист1" sheetId="17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7" i="15" l="1"/>
  <c r="K6" i="15"/>
  <c r="L9" i="15" l="1"/>
  <c r="L8" i="15"/>
  <c r="H5" i="17"/>
  <c r="H7" i="17"/>
  <c r="H9" i="17"/>
  <c r="H11" i="17"/>
  <c r="H13" i="17"/>
  <c r="H3" i="17"/>
  <c r="J3" i="17" s="1"/>
  <c r="F4" i="17"/>
  <c r="H4" i="17" s="1"/>
  <c r="F5" i="17"/>
  <c r="F6" i="17"/>
  <c r="H6" i="17" s="1"/>
  <c r="F7" i="17"/>
  <c r="F8" i="17"/>
  <c r="H8" i="17" s="1"/>
  <c r="F9" i="17"/>
  <c r="F10" i="17"/>
  <c r="H10" i="17" s="1"/>
  <c r="F11" i="17"/>
  <c r="F12" i="17"/>
  <c r="H12" i="17" s="1"/>
  <c r="F13" i="17"/>
  <c r="F14" i="17"/>
  <c r="H14" i="17" s="1"/>
  <c r="F3" i="17"/>
  <c r="F15" i="17" s="1"/>
  <c r="J5" i="17" l="1"/>
  <c r="J15" i="17" s="1"/>
  <c r="H15" i="17"/>
</calcChain>
</file>

<file path=xl/sharedStrings.xml><?xml version="1.0" encoding="utf-8"?>
<sst xmlns="http://schemas.openxmlformats.org/spreadsheetml/2006/main" count="65" uniqueCount="50">
  <si>
    <t>Кол-во</t>
  </si>
  <si>
    <t>Единичные цены (тарифы)</t>
  </si>
  <si>
    <t>1*</t>
  </si>
  <si>
    <t>2*</t>
  </si>
  <si>
    <t>3*</t>
  </si>
  <si>
    <t>Средняя цена, руб.</t>
  </si>
  <si>
    <t>ИТОГО</t>
  </si>
  <si>
    <t>ВСЕГО: Начальная (максимальная) цена гражданско-правового договора</t>
  </si>
  <si>
    <t xml:space="preserve">Метод определения цены: метод сопоставимых рыночных цен </t>
  </si>
  <si>
    <t>Начальная (максимальная) цена, руб.</t>
  </si>
  <si>
    <t>№ п.п</t>
  </si>
  <si>
    <t>МБУ СШОР "Центр Югорского спорта"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</si>
  <si>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</si>
  <si>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</si>
  <si>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</si>
  <si>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</si>
  <si>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</si>
  <si>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</si>
  <si>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</si>
  <si>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</si>
  <si>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</si>
  <si>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</si>
  <si>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</si>
  <si>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</si>
  <si>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2020 год</t>
  </si>
  <si>
    <t>средняя цена</t>
  </si>
  <si>
    <t>количество часов в месяц</t>
  </si>
  <si>
    <t>208.18.104.2</t>
  </si>
  <si>
    <t>208.18.104.1</t>
  </si>
  <si>
    <t>Источник финансирования</t>
  </si>
  <si>
    <t>Месячная плата</t>
  </si>
  <si>
    <t>Распределение финансирования</t>
  </si>
  <si>
    <t>количество дней</t>
  </si>
  <si>
    <t>Смена, час</t>
  </si>
  <si>
    <t>Ф.И.О.  Директор                        Н.А.Солодков                    Подпись ______________________</t>
  </si>
  <si>
    <t>86.90.19.190</t>
  </si>
  <si>
    <t>Услуги в области медицины прочие, не включенные в другие группировки</t>
  </si>
  <si>
    <t>условная единица</t>
  </si>
  <si>
    <t>Оказание услуг по проведению периодического медицинского осмотра  сотрудников МБУ СШОР "Центр Югорского спорта"</t>
  </si>
  <si>
    <t>Оказание услуг по проведению периодического медицинского осмотра  сотрудников МБУ СШОР "Центр Югорского спорта" Конно-спортивного клуба "Аллюр"</t>
  </si>
  <si>
    <t>Код по ОКПД2/ КТРУ</t>
  </si>
  <si>
    <t>Характеристика услуг</t>
  </si>
  <si>
    <t>Наименование  услуг</t>
  </si>
  <si>
    <t>Ед. измерения</t>
  </si>
  <si>
    <t>Вх. №155 от26.02.2021</t>
  </si>
  <si>
    <t>Вх.№170 от 03.03.2021</t>
  </si>
  <si>
    <t>Вх.№227 от 22.03.2021г., Вх.№220 от 18.03.2021г.</t>
  </si>
  <si>
    <t xml:space="preserve">Способ размещения заказа: аукцион в электронный форме                                     </t>
  </si>
  <si>
    <t>IV. Обоснование начальной (максимальной) цены гражданско-правового договора   ИКЗ 213862200213586220100100220018690244</t>
  </si>
  <si>
    <t>Дата составления сводной  таблицы   31.03.2021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</si>
</sst>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8">
    <xf numFmtId="0" fontId="0" fillId="0" borderId="0" xfId="0"/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/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43" fontId="9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23" fillId="0" borderId="0" xfId="0" applyNumberFormat="1" applyFont="1"/>
    <xf numFmtId="0" fontId="10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43" fontId="15" fillId="0" borderId="0" xfId="0" applyNumberFormat="1" applyFont="1"/>
    <xf numFmtId="43" fontId="0" fillId="0" borderId="0" xfId="0" applyNumberFormat="1"/>
    <xf numFmtId="0" fontId="7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</cellXfs>
  <cellStyles count="6">
    <cellStyle name="Гиперссылка" xfId="2" builtinId="8" hidden="1"/>
    <cellStyle name="Гиперссылка" xfId="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topLeftCell="A7" workbookViewId="0">
      <selection activeCell="A19" sqref="A19"/>
    </sheetView>
  </sheetViews>
  <sheetFormatPr defaultColWidth="8.85546875" defaultRowHeight="15" x14ac:dyDescent="0.25"/>
  <cols>
    <col min="1" max="1" width="4" customWidth="1"/>
    <col min="2" max="2" width="17.42578125" customWidth="1"/>
    <col min="3" max="3" width="17.28515625" customWidth="1"/>
    <col min="4" max="4" width="24.140625" customWidth="1"/>
    <col min="5" max="5" width="9.85546875" customWidth="1"/>
    <col min="6" max="6" width="13" customWidth="1"/>
    <col min="7" max="7" width="17.5703125" customWidth="1"/>
    <col min="8" max="8" width="19.140625" customWidth="1"/>
    <col min="9" max="9" width="5.42578125" hidden="1" customWidth="1"/>
    <col min="10" max="10" width="18.85546875" customWidth="1"/>
    <col min="11" max="11" width="16.42578125" customWidth="1"/>
    <col min="12" max="12" width="17.28515625" customWidth="1"/>
    <col min="14" max="15" width="11.42578125" bestFit="1" customWidth="1"/>
  </cols>
  <sheetData>
    <row r="1" spans="1:15" ht="30.75" customHeight="1" x14ac:dyDescent="0.25">
      <c r="A1" s="33" t="s">
        <v>48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5" ht="30.75" customHeight="1" x14ac:dyDescent="0.25">
      <c r="A2" s="40" t="s">
        <v>47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5" ht="15.75" customHeight="1" x14ac:dyDescent="0.25">
      <c r="A3" s="11" t="s">
        <v>8</v>
      </c>
      <c r="B3" s="12"/>
      <c r="C3" s="12"/>
      <c r="D3" s="11"/>
      <c r="E3" s="12"/>
      <c r="F3" s="12"/>
      <c r="G3" s="11"/>
      <c r="H3" s="12"/>
      <c r="I3" s="11"/>
      <c r="J3" s="12"/>
      <c r="K3" s="12"/>
    </row>
    <row r="4" spans="1:15" ht="19.5" customHeight="1" x14ac:dyDescent="0.25">
      <c r="A4" s="34" t="s">
        <v>10</v>
      </c>
      <c r="B4" s="41" t="s">
        <v>40</v>
      </c>
      <c r="C4" s="35" t="s">
        <v>42</v>
      </c>
      <c r="D4" s="35" t="s">
        <v>41</v>
      </c>
      <c r="E4" s="35" t="s">
        <v>43</v>
      </c>
      <c r="F4" s="35" t="s">
        <v>0</v>
      </c>
      <c r="G4" s="35" t="s">
        <v>1</v>
      </c>
      <c r="H4" s="35"/>
      <c r="I4" s="35"/>
      <c r="J4" s="35"/>
      <c r="K4" s="36" t="s">
        <v>5</v>
      </c>
      <c r="L4" s="38" t="s">
        <v>9</v>
      </c>
    </row>
    <row r="5" spans="1:15" x14ac:dyDescent="0.25">
      <c r="A5" s="34"/>
      <c r="B5" s="42"/>
      <c r="C5" s="35"/>
      <c r="D5" s="35"/>
      <c r="E5" s="35"/>
      <c r="F5" s="35"/>
      <c r="G5" s="17" t="s">
        <v>2</v>
      </c>
      <c r="H5" s="17" t="s">
        <v>3</v>
      </c>
      <c r="I5" s="17" t="s">
        <v>4</v>
      </c>
      <c r="J5" s="17" t="s">
        <v>4</v>
      </c>
      <c r="K5" s="37"/>
      <c r="L5" s="39"/>
    </row>
    <row r="6" spans="1:15" ht="105" customHeight="1" x14ac:dyDescent="0.25">
      <c r="A6" s="25">
        <v>1</v>
      </c>
      <c r="B6" s="26" t="s">
        <v>35</v>
      </c>
      <c r="C6" s="30" t="s">
        <v>36</v>
      </c>
      <c r="D6" s="30" t="s">
        <v>38</v>
      </c>
      <c r="E6" s="18" t="s">
        <v>37</v>
      </c>
      <c r="F6" s="19">
        <v>1</v>
      </c>
      <c r="G6" s="28">
        <v>707877</v>
      </c>
      <c r="H6" s="28">
        <v>717033</v>
      </c>
      <c r="I6" s="28">
        <v>160</v>
      </c>
      <c r="J6" s="29">
        <v>615295</v>
      </c>
      <c r="K6" s="20">
        <f>(G6+H6+J6)/3</f>
        <v>680068.33333333337</v>
      </c>
      <c r="L6" s="27">
        <v>680068.33</v>
      </c>
    </row>
    <row r="7" spans="1:15" ht="135.75" customHeight="1" x14ac:dyDescent="0.25">
      <c r="A7" s="25">
        <v>2</v>
      </c>
      <c r="B7" s="26" t="s">
        <v>35</v>
      </c>
      <c r="C7" s="30" t="s">
        <v>36</v>
      </c>
      <c r="D7" s="30" t="s">
        <v>39</v>
      </c>
      <c r="E7" s="18" t="s">
        <v>37</v>
      </c>
      <c r="F7" s="19">
        <v>1</v>
      </c>
      <c r="G7" s="28">
        <v>33594</v>
      </c>
      <c r="H7" s="28">
        <v>35778</v>
      </c>
      <c r="I7" s="28">
        <v>160</v>
      </c>
      <c r="J7" s="29">
        <v>31895</v>
      </c>
      <c r="K7" s="20">
        <f>(G7+H7+J7)/3</f>
        <v>33755.666666666664</v>
      </c>
      <c r="L7" s="27">
        <v>33755.67</v>
      </c>
    </row>
    <row r="8" spans="1:15" x14ac:dyDescent="0.25">
      <c r="A8" s="46" t="s">
        <v>6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15">
        <f>L6+L7</f>
        <v>713824</v>
      </c>
    </row>
    <row r="9" spans="1:15" x14ac:dyDescent="0.25">
      <c r="A9" s="46" t="s">
        <v>7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16">
        <f>L6+L7</f>
        <v>713824</v>
      </c>
    </row>
    <row r="10" spans="1:15" ht="7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5" s="10" customFormat="1" ht="14.25" customHeight="1" x14ac:dyDescent="0.25">
      <c r="A11" s="13">
        <v>1</v>
      </c>
      <c r="B11" s="44" t="s">
        <v>44</v>
      </c>
      <c r="C11" s="44"/>
      <c r="D11" s="44"/>
      <c r="E11" s="44"/>
      <c r="F11" s="44"/>
      <c r="G11" s="44"/>
      <c r="H11" s="44"/>
      <c r="I11" s="9"/>
      <c r="J11" s="9"/>
      <c r="K11" s="9"/>
    </row>
    <row r="12" spans="1:15" s="10" customFormat="1" ht="14.1" customHeight="1" x14ac:dyDescent="0.25">
      <c r="A12" s="13">
        <v>2</v>
      </c>
      <c r="B12" s="45" t="s">
        <v>45</v>
      </c>
      <c r="C12" s="45"/>
      <c r="D12" s="45"/>
      <c r="E12" s="45"/>
      <c r="F12" s="45"/>
      <c r="G12" s="45"/>
      <c r="H12" s="45"/>
      <c r="I12" s="9"/>
      <c r="J12" s="9"/>
      <c r="K12" s="9"/>
    </row>
    <row r="13" spans="1:15" s="10" customFormat="1" ht="14.1" customHeight="1" x14ac:dyDescent="0.25">
      <c r="A13" s="13">
        <v>3</v>
      </c>
      <c r="B13" s="45" t="s">
        <v>46</v>
      </c>
      <c r="C13" s="45"/>
      <c r="D13" s="45"/>
      <c r="E13" s="45"/>
      <c r="F13" s="45"/>
      <c r="G13" s="45"/>
      <c r="H13" s="45"/>
      <c r="I13" s="9"/>
      <c r="J13" s="9"/>
      <c r="K13" s="9"/>
      <c r="L13" s="31"/>
    </row>
    <row r="14" spans="1:15" ht="14.25" customHeight="1" x14ac:dyDescent="0.2">
      <c r="A14" s="13"/>
      <c r="B14" s="44"/>
      <c r="C14" s="44"/>
      <c r="D14" s="44"/>
      <c r="E14" s="44"/>
      <c r="F14" s="44"/>
      <c r="G14" s="44"/>
      <c r="H14" s="14"/>
      <c r="I14" s="6"/>
      <c r="J14" s="6"/>
      <c r="K14" s="6"/>
      <c r="L14" s="32"/>
    </row>
    <row r="15" spans="1:15" ht="14.25" customHeight="1" x14ac:dyDescent="0.25">
      <c r="A15" s="7"/>
      <c r="B15" s="8"/>
      <c r="C15" s="8"/>
      <c r="D15" s="8"/>
      <c r="E15" s="8"/>
      <c r="F15" s="8"/>
      <c r="G15" s="8"/>
      <c r="H15" s="8"/>
      <c r="I15" s="6"/>
      <c r="J15" s="6"/>
      <c r="K15" s="6"/>
      <c r="N15" s="23"/>
      <c r="O15" s="23"/>
    </row>
    <row r="16" spans="1:15" ht="15.75" x14ac:dyDescent="0.25">
      <c r="A16" s="43" t="s">
        <v>11</v>
      </c>
      <c r="B16" s="43"/>
      <c r="C16" s="43"/>
      <c r="D16" s="1"/>
      <c r="E16" s="1"/>
      <c r="F16" s="1"/>
      <c r="G16" s="1"/>
      <c r="H16" s="1"/>
      <c r="I16" s="1"/>
      <c r="J16" s="1"/>
      <c r="K16" s="1"/>
      <c r="O16" s="23"/>
    </row>
    <row r="17" spans="1:15" ht="15.75" x14ac:dyDescent="0.25">
      <c r="A17" s="5" t="s">
        <v>34</v>
      </c>
      <c r="B17" s="5"/>
      <c r="C17" s="5"/>
      <c r="D17" s="5"/>
      <c r="E17" s="5"/>
      <c r="F17" s="5"/>
      <c r="G17" s="5"/>
      <c r="H17" s="5"/>
      <c r="I17" s="1"/>
      <c r="J17" s="1"/>
      <c r="K17" s="1"/>
      <c r="O17" s="23"/>
    </row>
    <row r="18" spans="1:15" ht="15.75" x14ac:dyDescent="0.25">
      <c r="A18" s="5" t="s">
        <v>49</v>
      </c>
      <c r="B18" s="2"/>
      <c r="C18" s="2"/>
      <c r="D18" s="3"/>
      <c r="E18" s="3"/>
      <c r="F18" s="3"/>
      <c r="G18" s="1"/>
      <c r="H18" s="1"/>
      <c r="I18" s="1"/>
      <c r="J18" s="1"/>
      <c r="K18" s="1"/>
      <c r="O18" s="23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O19" s="23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18">
    <mergeCell ref="L4:L5"/>
    <mergeCell ref="A2:K2"/>
    <mergeCell ref="B4:B5"/>
    <mergeCell ref="A16:C16"/>
    <mergeCell ref="B14:G14"/>
    <mergeCell ref="B11:H11"/>
    <mergeCell ref="B12:H12"/>
    <mergeCell ref="B13:H13"/>
    <mergeCell ref="A8:K8"/>
    <mergeCell ref="A9:K9"/>
    <mergeCell ref="A1:K1"/>
    <mergeCell ref="A4:A5"/>
    <mergeCell ref="C4:C5"/>
    <mergeCell ref="D4:D5"/>
    <mergeCell ref="E4:E5"/>
    <mergeCell ref="F4:F5"/>
    <mergeCell ref="G4:J4"/>
    <mergeCell ref="K4:K5"/>
  </mergeCells>
  <pageMargins left="0.23622047244094491" right="0.23622047244094491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workbookViewId="0">
      <selection activeCell="K23" sqref="K23"/>
    </sheetView>
  </sheetViews>
  <sheetFormatPr defaultRowHeight="15" x14ac:dyDescent="0.25"/>
  <cols>
    <col min="3" max="7" width="9.28515625" style="23" bestFit="1" customWidth="1"/>
    <col min="8" max="8" width="11.42578125" style="23" bestFit="1" customWidth="1"/>
    <col min="9" max="9" width="14.5703125" style="23" customWidth="1"/>
    <col min="10" max="10" width="11.42578125" style="23" bestFit="1" customWidth="1"/>
  </cols>
  <sheetData>
    <row r="2" spans="2:10" s="21" customFormat="1" ht="60" x14ac:dyDescent="0.25">
      <c r="B2" s="21" t="s">
        <v>24</v>
      </c>
      <c r="C2" s="22" t="s">
        <v>32</v>
      </c>
      <c r="D2" s="22" t="s">
        <v>33</v>
      </c>
      <c r="E2" s="22" t="s">
        <v>33</v>
      </c>
      <c r="F2" s="22" t="s">
        <v>26</v>
      </c>
      <c r="G2" s="22" t="s">
        <v>25</v>
      </c>
      <c r="H2" s="22" t="s">
        <v>30</v>
      </c>
      <c r="I2" s="22" t="s">
        <v>29</v>
      </c>
      <c r="J2" s="22" t="s">
        <v>31</v>
      </c>
    </row>
    <row r="3" spans="2:10" x14ac:dyDescent="0.25">
      <c r="B3" t="s">
        <v>12</v>
      </c>
      <c r="C3" s="23">
        <v>31</v>
      </c>
      <c r="D3" s="23">
        <v>24</v>
      </c>
      <c r="E3" s="23">
        <v>12</v>
      </c>
      <c r="F3" s="23">
        <f>D3*C3+E3*C3</f>
        <v>1116</v>
      </c>
      <c r="G3" s="23">
        <v>170</v>
      </c>
      <c r="H3" s="23">
        <f>F3*G3</f>
        <v>189720</v>
      </c>
      <c r="I3" s="23" t="s">
        <v>27</v>
      </c>
      <c r="J3" s="47">
        <f>H3+H4</f>
        <v>367200</v>
      </c>
    </row>
    <row r="4" spans="2:10" x14ac:dyDescent="0.25">
      <c r="B4" t="s">
        <v>13</v>
      </c>
      <c r="C4" s="23">
        <v>29</v>
      </c>
      <c r="D4" s="23">
        <v>24</v>
      </c>
      <c r="E4" s="23">
        <v>12</v>
      </c>
      <c r="F4" s="23">
        <f t="shared" ref="F4:F14" si="0">D4*C4+E4*C4</f>
        <v>1044</v>
      </c>
      <c r="G4" s="23">
        <v>170</v>
      </c>
      <c r="H4" s="23">
        <f t="shared" ref="H4:H14" si="1">F4*G4</f>
        <v>177480</v>
      </c>
      <c r="I4" s="23" t="s">
        <v>27</v>
      </c>
      <c r="J4" s="47"/>
    </row>
    <row r="5" spans="2:10" x14ac:dyDescent="0.25">
      <c r="B5" t="s">
        <v>14</v>
      </c>
      <c r="C5" s="23">
        <v>31</v>
      </c>
      <c r="D5" s="23">
        <v>24</v>
      </c>
      <c r="E5" s="23">
        <v>12</v>
      </c>
      <c r="F5" s="23">
        <f t="shared" si="0"/>
        <v>1116</v>
      </c>
      <c r="G5" s="23">
        <v>170</v>
      </c>
      <c r="H5" s="23">
        <f t="shared" si="1"/>
        <v>189720</v>
      </c>
      <c r="I5" s="23" t="s">
        <v>28</v>
      </c>
      <c r="J5" s="47">
        <f>SUM(H5:H14)</f>
        <v>1872720</v>
      </c>
    </row>
    <row r="6" spans="2:10" x14ac:dyDescent="0.25">
      <c r="B6" t="s">
        <v>15</v>
      </c>
      <c r="C6" s="23">
        <v>30</v>
      </c>
      <c r="D6" s="23">
        <v>24</v>
      </c>
      <c r="E6" s="23">
        <v>12</v>
      </c>
      <c r="F6" s="23">
        <f t="shared" si="0"/>
        <v>1080</v>
      </c>
      <c r="G6" s="23">
        <v>170</v>
      </c>
      <c r="H6" s="23">
        <f t="shared" si="1"/>
        <v>183600</v>
      </c>
      <c r="I6" s="23" t="s">
        <v>28</v>
      </c>
      <c r="J6" s="47"/>
    </row>
    <row r="7" spans="2:10" x14ac:dyDescent="0.25">
      <c r="B7" t="s">
        <v>16</v>
      </c>
      <c r="C7" s="23">
        <v>31</v>
      </c>
      <c r="D7" s="23">
        <v>24</v>
      </c>
      <c r="E7" s="23">
        <v>12</v>
      </c>
      <c r="F7" s="23">
        <f t="shared" si="0"/>
        <v>1116</v>
      </c>
      <c r="G7" s="23">
        <v>170</v>
      </c>
      <c r="H7" s="23">
        <f t="shared" si="1"/>
        <v>189720</v>
      </c>
      <c r="I7" s="23" t="s">
        <v>28</v>
      </c>
      <c r="J7" s="47"/>
    </row>
    <row r="8" spans="2:10" x14ac:dyDescent="0.25">
      <c r="B8" t="s">
        <v>17</v>
      </c>
      <c r="C8" s="23">
        <v>30</v>
      </c>
      <c r="D8" s="23">
        <v>24</v>
      </c>
      <c r="E8" s="23">
        <v>12</v>
      </c>
      <c r="F8" s="23">
        <f t="shared" si="0"/>
        <v>1080</v>
      </c>
      <c r="G8" s="23">
        <v>170</v>
      </c>
      <c r="H8" s="23">
        <f t="shared" si="1"/>
        <v>183600</v>
      </c>
      <c r="I8" s="23" t="s">
        <v>28</v>
      </c>
      <c r="J8" s="47"/>
    </row>
    <row r="9" spans="2:10" x14ac:dyDescent="0.25">
      <c r="B9" t="s">
        <v>18</v>
      </c>
      <c r="C9" s="23">
        <v>31</v>
      </c>
      <c r="D9" s="23">
        <v>24</v>
      </c>
      <c r="E9" s="23">
        <v>12</v>
      </c>
      <c r="F9" s="23">
        <f t="shared" si="0"/>
        <v>1116</v>
      </c>
      <c r="G9" s="23">
        <v>170</v>
      </c>
      <c r="H9" s="23">
        <f t="shared" si="1"/>
        <v>189720</v>
      </c>
      <c r="I9" s="23" t="s">
        <v>28</v>
      </c>
      <c r="J9" s="47"/>
    </row>
    <row r="10" spans="2:10" x14ac:dyDescent="0.25">
      <c r="B10" t="s">
        <v>19</v>
      </c>
      <c r="C10" s="23">
        <v>31</v>
      </c>
      <c r="D10" s="23">
        <v>24</v>
      </c>
      <c r="E10" s="23">
        <v>12</v>
      </c>
      <c r="F10" s="23">
        <f t="shared" si="0"/>
        <v>1116</v>
      </c>
      <c r="G10" s="23">
        <v>170</v>
      </c>
      <c r="H10" s="23">
        <f t="shared" si="1"/>
        <v>189720</v>
      </c>
      <c r="I10" s="23" t="s">
        <v>28</v>
      </c>
      <c r="J10" s="47"/>
    </row>
    <row r="11" spans="2:10" x14ac:dyDescent="0.25">
      <c r="B11" t="s">
        <v>20</v>
      </c>
      <c r="C11" s="23">
        <v>30</v>
      </c>
      <c r="D11" s="23">
        <v>24</v>
      </c>
      <c r="E11" s="23">
        <v>12</v>
      </c>
      <c r="F11" s="23">
        <f t="shared" si="0"/>
        <v>1080</v>
      </c>
      <c r="G11" s="23">
        <v>170</v>
      </c>
      <c r="H11" s="23">
        <f t="shared" si="1"/>
        <v>183600</v>
      </c>
      <c r="I11" s="23" t="s">
        <v>28</v>
      </c>
      <c r="J11" s="47"/>
    </row>
    <row r="12" spans="2:10" x14ac:dyDescent="0.25">
      <c r="B12" t="s">
        <v>21</v>
      </c>
      <c r="C12" s="23">
        <v>31</v>
      </c>
      <c r="D12" s="23">
        <v>24</v>
      </c>
      <c r="E12" s="23">
        <v>12</v>
      </c>
      <c r="F12" s="23">
        <f t="shared" si="0"/>
        <v>1116</v>
      </c>
      <c r="G12" s="23">
        <v>170</v>
      </c>
      <c r="H12" s="23">
        <f t="shared" si="1"/>
        <v>189720</v>
      </c>
      <c r="I12" s="23" t="s">
        <v>28</v>
      </c>
      <c r="J12" s="47"/>
    </row>
    <row r="13" spans="2:10" x14ac:dyDescent="0.25">
      <c r="B13" t="s">
        <v>22</v>
      </c>
      <c r="C13" s="23">
        <v>30</v>
      </c>
      <c r="D13" s="23">
        <v>24</v>
      </c>
      <c r="E13" s="23">
        <v>12</v>
      </c>
      <c r="F13" s="23">
        <f t="shared" si="0"/>
        <v>1080</v>
      </c>
      <c r="G13" s="23">
        <v>170</v>
      </c>
      <c r="H13" s="23">
        <f t="shared" si="1"/>
        <v>183600</v>
      </c>
      <c r="I13" s="23" t="s">
        <v>28</v>
      </c>
      <c r="J13" s="47"/>
    </row>
    <row r="14" spans="2:10" x14ac:dyDescent="0.25">
      <c r="B14" t="s">
        <v>23</v>
      </c>
      <c r="C14" s="23">
        <v>31</v>
      </c>
      <c r="D14" s="23">
        <v>24</v>
      </c>
      <c r="E14" s="23">
        <v>12</v>
      </c>
      <c r="F14" s="23">
        <f t="shared" si="0"/>
        <v>1116</v>
      </c>
      <c r="G14" s="23">
        <v>170</v>
      </c>
      <c r="H14" s="23">
        <f t="shared" si="1"/>
        <v>189720</v>
      </c>
      <c r="I14" s="23" t="s">
        <v>28</v>
      </c>
      <c r="J14" s="47"/>
    </row>
    <row r="15" spans="2:10" x14ac:dyDescent="0.25">
      <c r="F15" s="23">
        <f>SUM(F3:F14)</f>
        <v>13176</v>
      </c>
      <c r="H15" s="24">
        <f>SUM(H3:H14)</f>
        <v>2239920</v>
      </c>
      <c r="J15" s="24">
        <f>SUM(J3:J14)</f>
        <v>2239920</v>
      </c>
    </row>
  </sheetData>
  <mergeCells count="2">
    <mergeCell ref="J3:J4"/>
    <mergeCell ref="J5:J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бумага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Ольга Евгеньевна Климова</cp:lastModifiedBy>
  <cp:lastPrinted>2021-03-31T03:51:07Z</cp:lastPrinted>
  <dcterms:created xsi:type="dcterms:W3CDTF">2014-02-14T07:05:08Z</dcterms:created>
  <dcterms:modified xsi:type="dcterms:W3CDTF">2021-03-31T03:51:09Z</dcterms:modified>
</cp:coreProperties>
</file>