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1 квартал\п ЭА - поставка серверного оборудован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Лист2!$A$1:$H$71</definedName>
  </definedNames>
  <calcPr calcId="152511" iterateDelta="1E-4"/>
</workbook>
</file>

<file path=xl/calcChain.xml><?xml version="1.0" encoding="utf-8"?>
<calcChain xmlns="http://schemas.openxmlformats.org/spreadsheetml/2006/main">
  <c r="H65" i="1" l="1"/>
  <c r="F64" i="1"/>
  <c r="E64" i="1"/>
  <c r="D64" i="1"/>
  <c r="C64" i="1"/>
  <c r="B64" i="1"/>
  <c r="H63" i="1"/>
  <c r="F63" i="1"/>
  <c r="E63" i="1"/>
  <c r="D63" i="1"/>
  <c r="C63" i="1"/>
  <c r="B63" i="1"/>
  <c r="G62" i="1"/>
  <c r="H58" i="1"/>
  <c r="F58" i="1"/>
  <c r="E58" i="1"/>
  <c r="D58" i="1"/>
  <c r="C58" i="1"/>
  <c r="B58" i="1"/>
  <c r="G57" i="1"/>
  <c r="H53" i="1"/>
  <c r="F53" i="1"/>
  <c r="E53" i="1"/>
  <c r="D53" i="1"/>
  <c r="C53" i="1"/>
  <c r="B53" i="1"/>
  <c r="G52" i="1"/>
  <c r="H48" i="1"/>
  <c r="F48" i="1"/>
  <c r="E48" i="1"/>
  <c r="D48" i="1"/>
  <c r="C48" i="1"/>
  <c r="B48" i="1"/>
  <c r="G47" i="1"/>
  <c r="H43" i="1"/>
  <c r="F43" i="1"/>
  <c r="E43" i="1"/>
  <c r="D43" i="1"/>
  <c r="C43" i="1"/>
  <c r="B43" i="1"/>
  <c r="G42" i="1"/>
  <c r="H38" i="1"/>
  <c r="F38" i="1"/>
  <c r="E38" i="1"/>
  <c r="D38" i="1"/>
  <c r="C38" i="1"/>
  <c r="B38" i="1"/>
  <c r="G37" i="1"/>
  <c r="H33" i="1" l="1"/>
  <c r="F33" i="1"/>
  <c r="E33" i="1"/>
  <c r="D33" i="1"/>
  <c r="C33" i="1"/>
  <c r="B33" i="1"/>
  <c r="G32" i="1"/>
  <c r="H28" i="1"/>
  <c r="F28" i="1"/>
  <c r="E28" i="1"/>
  <c r="D28" i="1"/>
  <c r="C28" i="1"/>
  <c r="B28" i="1"/>
  <c r="G27" i="1"/>
  <c r="H23" i="1"/>
  <c r="F23" i="1"/>
  <c r="E23" i="1"/>
  <c r="D23" i="1"/>
  <c r="C23" i="1"/>
  <c r="B23" i="1"/>
  <c r="G22" i="1"/>
  <c r="H18" i="1"/>
  <c r="F18" i="1"/>
  <c r="E18" i="1"/>
  <c r="D18" i="1"/>
  <c r="C18" i="1"/>
  <c r="B18" i="1"/>
  <c r="G17" i="1"/>
  <c r="H13" i="1" l="1"/>
  <c r="F13" i="1"/>
  <c r="E13" i="1"/>
  <c r="D13" i="1"/>
  <c r="C13" i="1"/>
  <c r="B13" i="1"/>
  <c r="G12" i="1"/>
</calcChain>
</file>

<file path=xl/sharedStrings.xml><?xml version="1.0" encoding="utf-8"?>
<sst xmlns="http://schemas.openxmlformats.org/spreadsheetml/2006/main" count="157" uniqueCount="57">
  <si>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</si>
  <si>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</si>
  <si>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</si>
  <si>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</si>
  <si>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</si>
  <si>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</si>
  <si>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</si>
  <si>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</si>
  <si>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</si>
  <si>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</si>
  <si>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</si>
  <si>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</si>
  <si>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</si>
  <si>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</si>
  <si>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</si>
  <si>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</si>
  <si>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</si>
  <si>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</si>
  <si>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</si>
  <si>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</si>
  <si>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</si>
  <si>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</si>
  <si>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</si>
  <si>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</si>
  <si>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</si>
  <si>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поставка серверного оборудования</t>
  </si>
  <si>
    <t>26.20.13.000</t>
  </si>
  <si>
    <t>Сервер для системы виртуализации</t>
  </si>
  <si>
    <t>26.20.40.110</t>
  </si>
  <si>
    <t>Блок питания для сервера DL360eGen8</t>
  </si>
  <si>
    <t>Блок питания для дисковой полки HP StorageWorks P2000</t>
  </si>
  <si>
    <t>коммерческое предложение от 16.12.2019 № 1612-1</t>
  </si>
  <si>
    <t>коммерческое предложение от 17.12.2019 № 897</t>
  </si>
  <si>
    <t>коммерческое предложение от 16.12.2019 № 16122019-1</t>
  </si>
  <si>
    <t>Дата составления: 17.12.2019</t>
  </si>
  <si>
    <t>Накопитель HDD для сервера DL360Gen9 600 Гб</t>
  </si>
  <si>
    <t>Блок питания для имеющейся и используемой дисковой полки Hewlett-Packard StorageWorks P2000, номер детали (p/n) - 592267.</t>
  </si>
  <si>
    <t>Блок питания для имеющегося и используемого сервера Hewlett-Packard Proliant DL360е Generation 9 мощностью 800 Вт Gold, номер детали (p/n) - 720479-B21.</t>
  </si>
  <si>
    <t>Блок питания для имеющегося и используемого сервера Hewlett-Packard Proliant DL360е Generation 8 мощностью 460 Вт Gold, номер детали (p/n) - 503297-B21.</t>
  </si>
  <si>
    <t>26.20.21.110</t>
  </si>
  <si>
    <t>Накопитель HDD для сервера DL360Gen9 300 Гб</t>
  </si>
  <si>
    <t>Накопитель HDD для сервера DL360eGen8 1 Тб</t>
  </si>
  <si>
    <t>Накопитель HDD для сервера DL360eGen8 2 Тб</t>
  </si>
  <si>
    <t>Накопитель HDD для HP StorageWorks P2000 900 Гб</t>
  </si>
  <si>
    <t>Накопитель HDD для сервера DL360Gen10 2,4 Тб</t>
  </si>
  <si>
    <t>Накопитель SSD для сервера DL360Gen10 480 Гб</t>
  </si>
  <si>
    <t>26.20.22.000</t>
  </si>
  <si>
    <t>Блок питания для сервера DL360Gen9</t>
  </si>
  <si>
    <t xml:space="preserve">Сервер для системы виртуализации с подключением к имеющейся у Заказчика дисковой полке Заказчика Hewlett-Packard StorageWorks P2000.
Характеристики устройства:
- один процессор с характеристиками: не менее двенадцати ядер; не менее двадцати четырех потоков; максимальная тактовая частота с технологией ускорения отдельных ядер не менее 4,2 гигагерц (базовая частота – 3,3ГГц, с ускорением – 4,2ГГц); не менее 24,75 мегабайт кеш-памяти третьего уровня; реализация технологии 64-битной адресации памяти; тепловыделение не более 165 Вт;
- материнская плата с возможностью установки двух процессоров;
- оперативная память: объём не менее 64 гигабайт; форм-фактор DDR4; частота функционирования не менее 2933 мегагерц; наличие не менее 20 свободных слотов для установки модулей памяти; механизм обнаружения и коррекции мульти-битных ошибок; поддержка технологии оптимизации памяти SmartMemory;
- контроллер жёстких дисков: интерфейс стандарта SAS с поддержкой технологии SATA, для SAS - со скоростью передачи информации не менее 12 гигабит в секунду; наличие не менее 8 портов; поддержка массива избыточных дисков RAID уровней 0, 1, 1+0, 5, 5+0, 6, 6+0; сканирование в фоновом режиме поверхности жёстких дисков с автоматическим исключением повреждённых секторов; проверка целостности кэш-памяти; мониторинг параметров жёстких дисков с информированием администратора о возможных сбоях; возможность без остановки изменять размер страйпа, расширять размер массива, обновлять микропрограммное обеспечение. Установленный кеш контроллера 2 Гб, поддержка расширения не менее чем до 4 Гб;
- устройства хранения данных: не менее трёх внутренних SSD дисков ёмкостью не менее 480 гигабайт, интерфейс SATA, размер дисков не более 2,5 дюйма, поддержка «горячей замены» (без остановки функционирования сервера) дисков; не менее трёх внутренних жёстких дисков ёмкостью не менее 2,4 терабайт каждый, интерфейс SAS, скорость вращения шпинделя каждого жесткого диска не менее 10 000 оборотов в минуту, размер жестких дисков не более 2,5 дюйма, поддержка «горячей замены» (без остановки функционирования сервера) жёстких дисков;
- возможность опциональной установки не менее чем до 11 внутренних дисков размером не более 2,5 дюйма с «горячей заменой» (без остановки функционирования сервера) на лицевой и задней панелях корпуса;
- возможность установки дисков, выполненных в формате M.2, в стандартные слоты под жесткие диски 2,5”;
- возможность опциональной установки дисков формата NVMe;
- интегрированный видеоадаптер со встроенной видеопамятью объёмом не менее 16 Мб; 
- интегрированный на материнской плате сетевой адаптер с наличием не менее четырёх портов с поддержкой скоростей передачи информации в 10, 100, 1000 мегабит в секунду с поддержкой технологии TCP, IP, UDP checksum offload, Large Send Offload (LSO), TCP, Segmentation Offload (TSO), стандарт коннекторов - RJ-45.  Возможность опционального расширения не менее чем до 8-ми сетевых портов 10/100/1000 мегабит в секунду без занятия слота PCI-E;
- наличие выделенного HBA-адаптера с двумя портами Fibre Channel производительностью 8 Гбит/с каждый для обеспечения быстрого и надёжного соединения к имеющейся дисковой полке Заказчика Hewlett-Packard StorageWorks P2000. Наличие в комплекте двух оптических кабелей HBA Fibre Channel DP длиной не менее 2 м для подключения;
- наличие на материнской плате сервера не менее 4 слотов PCI-E версии не ниже 3;
- наличие двух встроенных блоков питания с возможностью «горячей замены» (без остановки функционирования сервера). Мощность блока питания не более 500 ватт с эффективностью не ниже 94%. Должна быть обеспечена возможность использования блоков питания большей мощности не ниже 1600 ватт каждый;
- наличие не менее 5 портов USB, 1 из них на передней панели, 2 - на задней панели, 2 - внутренние разъёмы;
- интегрированный процессор удалённого управления и мониторинга, использующий выделенный сетевой адаптер 10/100/1000Mb. Должен поддерживать следующий функционал: сбор данных о состоянии компонентов сервера, включая операционную систему, выполняется без использования агентов (agentless); автоматический мониторинг, диагностика и оповещение, ведение, не зависимо от операционной системы, единого журнала событий с отслеживанием истории изменений и архивацией данных для последующей диагностики неисправностей; интеграция и поддержка прямого подключения к порталу технической поддержки производителя; удаленная перезагрузка, включение и выключение сервера; удаленная загрузка операционной системы сервера при помощи виртуальной дискеты, образа ISO, а так же с виртуальных CD и DVD-устройств; подключение, не зависимо от операционной системы, через порт удаленного управления файловых папок, сменных носителей (USB, CD/DVD, FDD) локального компьютера администратора; видеозапись действий на консоли для дальнейшего анализа, сохранение последней загрузки и последнего экрана системного сбоя, такого как ""синий экран"" Windows и Linux «coredump»; виртуальная, независимая от операционной системы, текстовая и графическая консоль (Virtual KVM), работающая на базе Java и ActiveX; авторизация не мeнее 12 пользователей в локальной базе; интеграция с Active Directory; интеграция с Microsoft Terminal Services; поддержка протокола DHCP; поддержка подключения через VPN; доступ к порту управления из web-браузера по протоколам http, ssl; доступ к порту управления из командной строки по протоколам telnet, ssh; доступ к порту управления из приложения под ОС Windows; доступ к консоли сервера нескольких администраторов одновременно; поддержка стандарта DMTF WS; доступ к Microsoft Emergency Management Service console; удаленное управление BIOS; поддержка стандартов шифрования AES и 3DES;
- комплексная проверка (верификация) внутренних прошивок серверных компонент на возможность их инфицирования вредоносным ПО до момента загрузки сервера;
- возможность создания групповых политик по управлению образами внутренних прошивок и настроек аппаратной части серверов;
- наличие выдвижного стикера с артикулом и серийным номером сервера для упрощённого сбора данных о характеристике установленного оборудования;
- корпус для монтажа в шкаф 19 дюймов, высота не более 1U. Крепёжный комплект для установки в монтажный шкаф 19 дюймов, обеспечивающий монтаж сервера без использования инструментов и лёгкого выдвижения его из шкафа для обслуживания без отключения информационных и питающих кабелей;
- внутренний привод DVD-RW – не предусмотрен;
- минимальная температура окружающей среды для нормальной работы оборудования - не более 10 градусов Цельсия;
- максимальная температура окружающей среды для нормальной работы оборудования - не менее 40 градусов Цельсия;
- гарантия на сервер не менее 36 месяцев с момента поставки с возможностью проверки текущей гарантии на сайте производителя, открытием гарантийных сервисных кейсов через сайт производителя и по бесплатному федеральному номеру телефона, бесплатной авансовой заменой гарантийных компонент;
- все установленные компоненты должны быть одного производителя, иметь защитные наклейки при наличии таковых, и не нарушать своей установкой качественных характеристик сервера и условий его гарантийного обслуживания;
- установка восстановленных, использованных ранее компонент не допускается;
- год выпуска сервера – не ранее 2019 года.
</t>
  </si>
  <si>
    <t xml:space="preserve">Накопитель HDD для имеющегося и используемого сервера DL360 Generation 9:
- технология подключения - SAS;
- скорость вращения - 10 000 об/мин;
- ёмкость накопителя - 600 Гб;
- форм-фактор - SC SFF;
- диск с салазками;
- номер детали - (p/n) 653957.
</t>
  </si>
  <si>
    <t xml:space="preserve">Накопитель HDD для имеющегося и используемого сервера DL360 Generation 9:
- технология подключения - SAS;
- скорость вращения - 10 000 об/мин;
- ёмкость накопителя - 300 Гб;
- форм-фактор - SC SFF;
- диск с салазками;
- номер детали - (p/n) 653960.
</t>
  </si>
  <si>
    <t xml:space="preserve">Накопитель HDD для имеющегося и используемого сервера DL360e Generation 8:
- технология подключения - SATA;
- скорость вращения - 7 200 об/мин;
- ёмкость накопителя - 1 Тб;
- форм-фактор - SC LFF;
- диск с салазками;
- номер детали - (p/n) 657739.
</t>
  </si>
  <si>
    <t xml:space="preserve">Накопитель HDD для имеющегося и используемого сервера DL360e Generation 8:
- технология подключения - SATA;
- скорость вращения - 7 200 об/мин;
- ёмкость накопителя - 2 Тб;
- форм-фактор - SC LFF;
- диск с салазками;
- номер детали - (p/n) 658079-B21.
</t>
  </si>
  <si>
    <t xml:space="preserve">Накопитель HDD для имеющейся и используемой дисковой полки HP StorageWorks P2000:
- технология подключения - SAS;
- скорость вращения - 10 000 об/мин;
- ёмкость накопителя - 900 Гб;
- форм-фактор - SC SFF;
- диск с салазками;
- номер детали - (p/n) 730703-001.
</t>
  </si>
  <si>
    <t xml:space="preserve">Накопитель HDD для сервера DL360 Generation 10:
- технология подключения - SAS;
- скорость вращения - 10 000 об/мин;
- ёмкость накопителя - 2,4 Тб;
- форм-фактор - SC SFF;
- диск с салазками;
- номер детали - (p/n) 881457-B21.
</t>
  </si>
  <si>
    <t xml:space="preserve">Накопитель SSD для сервера DL360 Generation 10:
- технология подключения – SATA SSD RI;
- ёмкость накопителя -  480 Гб;
- форм-фактор - SC SFF;
- диск с салазками;
- номер детали - (p/n) 868926.
</t>
  </si>
  <si>
    <t>IV. ОБОСНОВАНИЕ НАЧАЛЬНОЙ (МАКСИМАЛЬНОЙ) ЦЕНЫ КОНТРАКТА,
 НАЧАЛЬНЫХ ЦЕН ЕДИНИЦ ТОВАРА, РАБОТЫ,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</si>
</sst>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4" fontId="10" fillId="2" borderId="31" xfId="0" applyNumberFormat="1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2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7" fillId="2" borderId="27" xfId="0" applyFont="1" applyFill="1" applyBorder="1" applyAlignment="1">
      <alignment vertical="top" wrapText="1"/>
    </xf>
    <xf numFmtId="2" fontId="10" fillId="2" borderId="31" xfId="0" applyNumberFormat="1" applyFont="1" applyFill="1" applyBorder="1" applyAlignment="1">
      <alignment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="175" zoomScaleNormal="175" zoomScaleSheetLayoutView="100" workbookViewId="0">
      <pane xSplit="1" ySplit="3" topLeftCell="B4" activePane="bottomRight" state="frozen"/>
      <selection pane="topRight" activeCell="B1" sqref="B1"/>
      <selection pane="bottomLeft" activeCell="A107" sqref="A107"/>
      <selection pane="bottomRight" activeCell="A4" sqref="A4"/>
    </sheetView>
  </sheetViews>
  <sheetFormatPr defaultColWidth="11.5703125" defaultRowHeight="12.75" x14ac:dyDescent="0.2"/>
  <cols>
    <col min="1" max="1" width="20" style="1" customWidth="1"/>
    <col min="2" max="2" width="12" style="1" customWidth="1"/>
    <col min="3" max="4" width="11.85546875" style="1" customWidth="1"/>
    <col min="5" max="6" width="10.7109375" style="1" customWidth="1"/>
    <col min="7" max="7" width="11.7109375" style="1" customWidth="1"/>
    <col min="8" max="8" width="12" style="1" customWidth="1"/>
    <col min="9" max="12" width="11.5703125" style="38"/>
    <col min="13" max="16384" width="11.5703125" style="1"/>
  </cols>
  <sheetData>
    <row r="1" spans="1:12" x14ac:dyDescent="0.2">
      <c r="H1" s="39" t="s">
        <v>23</v>
      </c>
    </row>
    <row r="3" spans="1:12" ht="34.5" customHeight="1" x14ac:dyDescent="0.2">
      <c r="A3" s="50" t="s">
        <v>56</v>
      </c>
      <c r="B3" s="50"/>
      <c r="C3" s="50"/>
      <c r="D3" s="50"/>
      <c r="E3" s="50"/>
      <c r="F3" s="50"/>
      <c r="G3" s="50"/>
      <c r="H3" s="50"/>
      <c r="I3" s="1"/>
      <c r="J3" s="1"/>
      <c r="K3" s="1"/>
      <c r="L3" s="1"/>
    </row>
    <row r="4" spans="1:12" ht="31.5" x14ac:dyDescent="0.25">
      <c r="A4" s="2" t="s">
        <v>8</v>
      </c>
      <c r="B4" s="51" t="s">
        <v>24</v>
      </c>
      <c r="C4" s="51"/>
      <c r="D4" s="51"/>
      <c r="E4" s="51"/>
      <c r="F4" s="51"/>
      <c r="G4" s="51"/>
      <c r="H4" s="51"/>
      <c r="I4" s="1"/>
      <c r="J4" s="1"/>
      <c r="K4" s="1"/>
      <c r="L4" s="1"/>
    </row>
    <row r="5" spans="1:12" ht="47.25" x14ac:dyDescent="0.25">
      <c r="A5" s="3" t="s">
        <v>7</v>
      </c>
      <c r="B5" s="52" t="s">
        <v>25</v>
      </c>
      <c r="C5" s="52"/>
      <c r="D5" s="52"/>
      <c r="E5" s="52"/>
      <c r="F5" s="52"/>
      <c r="G5" s="52"/>
      <c r="H5" s="52"/>
      <c r="I5" s="1"/>
      <c r="J5" s="1"/>
      <c r="K5" s="1"/>
      <c r="L5" s="1"/>
    </row>
    <row r="6" spans="1:12" ht="31.5" customHeight="1" x14ac:dyDescent="0.25">
      <c r="A6" s="4" t="s">
        <v>11</v>
      </c>
      <c r="B6" s="54" t="s">
        <v>15</v>
      </c>
      <c r="C6" s="54"/>
      <c r="D6" s="54"/>
      <c r="E6" s="54"/>
      <c r="F6" s="54"/>
      <c r="G6" s="54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53" t="s">
        <v>1</v>
      </c>
      <c r="C7" s="53"/>
      <c r="D7" s="53"/>
      <c r="E7" s="53"/>
      <c r="F7" s="53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13" t="s">
        <v>18</v>
      </c>
      <c r="B9" s="44" t="s">
        <v>27</v>
      </c>
      <c r="C9" s="45"/>
      <c r="D9" s="45"/>
      <c r="E9" s="45"/>
      <c r="F9" s="46"/>
      <c r="G9" s="14" t="s">
        <v>22</v>
      </c>
      <c r="H9" s="15" t="s">
        <v>4</v>
      </c>
      <c r="I9" s="1"/>
      <c r="J9" s="1"/>
      <c r="K9" s="1"/>
      <c r="L9" s="1"/>
    </row>
    <row r="10" spans="1:12" ht="15" x14ac:dyDescent="0.2">
      <c r="A10" s="16" t="s">
        <v>20</v>
      </c>
      <c r="B10" s="47">
        <v>1</v>
      </c>
      <c r="C10" s="48"/>
      <c r="D10" s="48"/>
      <c r="E10" s="48"/>
      <c r="F10" s="49"/>
      <c r="G10" s="17" t="s">
        <v>26</v>
      </c>
      <c r="H10" s="18" t="s">
        <v>4</v>
      </c>
      <c r="I10" s="1"/>
      <c r="J10" s="1"/>
      <c r="K10" s="1"/>
      <c r="L10" s="1"/>
    </row>
    <row r="11" spans="1:12" ht="235.5" customHeight="1" x14ac:dyDescent="0.2">
      <c r="A11" s="19" t="s">
        <v>19</v>
      </c>
      <c r="B11" s="42" t="s">
        <v>48</v>
      </c>
      <c r="C11" s="43"/>
      <c r="D11" s="43"/>
      <c r="E11" s="43"/>
      <c r="F11" s="43"/>
      <c r="G11" s="40"/>
      <c r="H11" s="20" t="s">
        <v>4</v>
      </c>
      <c r="I11" s="1"/>
      <c r="J11" s="1"/>
      <c r="K11" s="1"/>
      <c r="L11" s="1"/>
    </row>
    <row r="12" spans="1:12" ht="15" x14ac:dyDescent="0.2">
      <c r="A12" s="16" t="s">
        <v>21</v>
      </c>
      <c r="B12" s="21">
        <v>804900</v>
      </c>
      <c r="C12" s="21">
        <v>805500</v>
      </c>
      <c r="D12" s="21">
        <v>804300</v>
      </c>
      <c r="E12" s="21"/>
      <c r="F12" s="21"/>
      <c r="G12" s="22">
        <f>SUM(B12:F12)/$H$6</f>
        <v>804900</v>
      </c>
      <c r="H12" s="23">
        <v>804900</v>
      </c>
      <c r="I12" s="1"/>
      <c r="J12" s="1"/>
      <c r="K12" s="1"/>
      <c r="L12" s="1"/>
    </row>
    <row r="13" spans="1:12" ht="15.75" thickBot="1" x14ac:dyDescent="0.3">
      <c r="A13" s="24" t="s">
        <v>5</v>
      </c>
      <c r="B13" s="25">
        <f>B12*$B10</f>
        <v>804900</v>
      </c>
      <c r="C13" s="25">
        <f>C12*$B10</f>
        <v>805500</v>
      </c>
      <c r="D13" s="25">
        <f>D12*$B10</f>
        <v>804300</v>
      </c>
      <c r="E13" s="25">
        <f>E12*$B10</f>
        <v>0</v>
      </c>
      <c r="F13" s="25">
        <f>F12*$B10</f>
        <v>0</v>
      </c>
      <c r="G13" s="25"/>
      <c r="H13" s="26">
        <f>H12*$B10</f>
        <v>804900</v>
      </c>
      <c r="I13" s="1"/>
      <c r="J13" s="1"/>
      <c r="K13" s="1"/>
      <c r="L13" s="1"/>
    </row>
    <row r="14" spans="1:12" ht="13.5" customHeight="1" x14ac:dyDescent="0.2">
      <c r="A14" s="13" t="s">
        <v>18</v>
      </c>
      <c r="B14" s="44" t="s">
        <v>29</v>
      </c>
      <c r="C14" s="45"/>
      <c r="D14" s="45"/>
      <c r="E14" s="45"/>
      <c r="F14" s="46"/>
      <c r="G14" s="14" t="s">
        <v>22</v>
      </c>
      <c r="H14" s="15" t="s">
        <v>4</v>
      </c>
      <c r="I14" s="1"/>
      <c r="J14" s="1"/>
      <c r="K14" s="1"/>
      <c r="L14" s="1"/>
    </row>
    <row r="15" spans="1:12" ht="15" x14ac:dyDescent="0.2">
      <c r="A15" s="16" t="s">
        <v>20</v>
      </c>
      <c r="B15" s="47">
        <v>1</v>
      </c>
      <c r="C15" s="48"/>
      <c r="D15" s="48"/>
      <c r="E15" s="48"/>
      <c r="F15" s="49"/>
      <c r="G15" s="17" t="s">
        <v>28</v>
      </c>
      <c r="H15" s="18" t="s">
        <v>4</v>
      </c>
      <c r="I15" s="1"/>
      <c r="J15" s="1"/>
      <c r="K15" s="1"/>
      <c r="L15" s="1"/>
    </row>
    <row r="16" spans="1:12" ht="26.25" customHeight="1" x14ac:dyDescent="0.2">
      <c r="A16" s="19" t="s">
        <v>19</v>
      </c>
      <c r="B16" s="42" t="s">
        <v>38</v>
      </c>
      <c r="C16" s="43"/>
      <c r="D16" s="43"/>
      <c r="E16" s="43"/>
      <c r="F16" s="43"/>
      <c r="G16" s="40"/>
      <c r="H16" s="20" t="s">
        <v>4</v>
      </c>
      <c r="I16" s="1"/>
      <c r="J16" s="1"/>
      <c r="K16" s="1"/>
      <c r="L16" s="1"/>
    </row>
    <row r="17" spans="1:12" ht="15" x14ac:dyDescent="0.2">
      <c r="A17" s="16" t="s">
        <v>21</v>
      </c>
      <c r="B17" s="21">
        <v>10735</v>
      </c>
      <c r="C17" s="21">
        <v>10700</v>
      </c>
      <c r="D17" s="21">
        <v>10500</v>
      </c>
      <c r="E17" s="21"/>
      <c r="F17" s="21"/>
      <c r="G17" s="22">
        <f>SUM(B17:F17)/$H$6</f>
        <v>10645</v>
      </c>
      <c r="H17" s="23">
        <v>10645</v>
      </c>
      <c r="I17" s="1"/>
      <c r="J17" s="1"/>
      <c r="K17" s="1"/>
      <c r="L17" s="1"/>
    </row>
    <row r="18" spans="1:12" ht="15.75" thickBot="1" x14ac:dyDescent="0.3">
      <c r="A18" s="24" t="s">
        <v>5</v>
      </c>
      <c r="B18" s="25">
        <f>B17*$B15</f>
        <v>10735</v>
      </c>
      <c r="C18" s="25">
        <f>C17*$B15</f>
        <v>10700</v>
      </c>
      <c r="D18" s="25">
        <f>D17*$B15</f>
        <v>10500</v>
      </c>
      <c r="E18" s="25">
        <f>E17*$B15</f>
        <v>0</v>
      </c>
      <c r="F18" s="25">
        <f>F17*$B15</f>
        <v>0</v>
      </c>
      <c r="G18" s="25"/>
      <c r="H18" s="26">
        <f>H17*$B15</f>
        <v>10645</v>
      </c>
      <c r="I18" s="1"/>
      <c r="J18" s="1"/>
      <c r="K18" s="1"/>
      <c r="L18" s="1"/>
    </row>
    <row r="19" spans="1:12" ht="13.5" customHeight="1" x14ac:dyDescent="0.2">
      <c r="A19" s="13" t="s">
        <v>18</v>
      </c>
      <c r="B19" s="44" t="s">
        <v>47</v>
      </c>
      <c r="C19" s="45"/>
      <c r="D19" s="45"/>
      <c r="E19" s="45"/>
      <c r="F19" s="46"/>
      <c r="G19" s="14" t="s">
        <v>22</v>
      </c>
      <c r="H19" s="15" t="s">
        <v>4</v>
      </c>
      <c r="I19" s="1"/>
      <c r="J19" s="1"/>
      <c r="K19" s="1"/>
      <c r="L19" s="1"/>
    </row>
    <row r="20" spans="1:12" ht="15" x14ac:dyDescent="0.2">
      <c r="A20" s="16" t="s">
        <v>20</v>
      </c>
      <c r="B20" s="47">
        <v>1</v>
      </c>
      <c r="C20" s="48"/>
      <c r="D20" s="48"/>
      <c r="E20" s="48"/>
      <c r="F20" s="49"/>
      <c r="G20" s="17" t="s">
        <v>28</v>
      </c>
      <c r="H20" s="18" t="s">
        <v>4</v>
      </c>
      <c r="I20" s="1"/>
      <c r="J20" s="1"/>
      <c r="K20" s="1"/>
      <c r="L20" s="1"/>
    </row>
    <row r="21" spans="1:12" ht="26.25" customHeight="1" x14ac:dyDescent="0.2">
      <c r="A21" s="19" t="s">
        <v>19</v>
      </c>
      <c r="B21" s="42" t="s">
        <v>37</v>
      </c>
      <c r="C21" s="43"/>
      <c r="D21" s="43"/>
      <c r="E21" s="43"/>
      <c r="F21" s="43"/>
      <c r="G21" s="40"/>
      <c r="H21" s="20" t="s">
        <v>4</v>
      </c>
      <c r="I21" s="1"/>
      <c r="J21" s="1"/>
      <c r="K21" s="1"/>
      <c r="L21" s="1"/>
    </row>
    <row r="22" spans="1:12" ht="15" x14ac:dyDescent="0.2">
      <c r="A22" s="16" t="s">
        <v>21</v>
      </c>
      <c r="B22" s="21">
        <v>17128</v>
      </c>
      <c r="C22" s="21">
        <v>17100</v>
      </c>
      <c r="D22" s="21">
        <v>16900</v>
      </c>
      <c r="E22" s="21"/>
      <c r="F22" s="21"/>
      <c r="G22" s="22">
        <f>SUM(B22:F22)/$H$6</f>
        <v>17042.666666666668</v>
      </c>
      <c r="H22" s="23">
        <v>17043</v>
      </c>
      <c r="I22" s="1"/>
      <c r="J22" s="1"/>
      <c r="K22" s="1"/>
      <c r="L22" s="1"/>
    </row>
    <row r="23" spans="1:12" ht="15.75" thickBot="1" x14ac:dyDescent="0.3">
      <c r="A23" s="24" t="s">
        <v>5</v>
      </c>
      <c r="B23" s="25">
        <f>B22*$B20</f>
        <v>17128</v>
      </c>
      <c r="C23" s="25">
        <f>C22*$B20</f>
        <v>17100</v>
      </c>
      <c r="D23" s="25">
        <f>D22*$B20</f>
        <v>16900</v>
      </c>
      <c r="E23" s="25">
        <f>E22*$B20</f>
        <v>0</v>
      </c>
      <c r="F23" s="25">
        <f>F22*$B20</f>
        <v>0</v>
      </c>
      <c r="G23" s="25"/>
      <c r="H23" s="26">
        <f>H22*$B20</f>
        <v>17043</v>
      </c>
      <c r="I23" s="1"/>
      <c r="J23" s="1"/>
      <c r="K23" s="1"/>
      <c r="L23" s="1"/>
    </row>
    <row r="24" spans="1:12" ht="13.5" customHeight="1" x14ac:dyDescent="0.2">
      <c r="A24" s="13" t="s">
        <v>18</v>
      </c>
      <c r="B24" s="44" t="s">
        <v>30</v>
      </c>
      <c r="C24" s="45"/>
      <c r="D24" s="45"/>
      <c r="E24" s="45"/>
      <c r="F24" s="46"/>
      <c r="G24" s="14" t="s">
        <v>22</v>
      </c>
      <c r="H24" s="15" t="s">
        <v>4</v>
      </c>
      <c r="I24" s="1"/>
      <c r="J24" s="1"/>
      <c r="K24" s="1"/>
      <c r="L24" s="1"/>
    </row>
    <row r="25" spans="1:12" ht="15" x14ac:dyDescent="0.2">
      <c r="A25" s="16" t="s">
        <v>20</v>
      </c>
      <c r="B25" s="47">
        <v>1</v>
      </c>
      <c r="C25" s="48"/>
      <c r="D25" s="48"/>
      <c r="E25" s="48"/>
      <c r="F25" s="49"/>
      <c r="G25" s="17" t="s">
        <v>28</v>
      </c>
      <c r="H25" s="18" t="s">
        <v>4</v>
      </c>
      <c r="I25" s="1"/>
      <c r="J25" s="1"/>
      <c r="K25" s="1"/>
      <c r="L25" s="1"/>
    </row>
    <row r="26" spans="1:12" ht="26.25" customHeight="1" x14ac:dyDescent="0.2">
      <c r="A26" s="19" t="s">
        <v>19</v>
      </c>
      <c r="B26" s="42" t="s">
        <v>36</v>
      </c>
      <c r="C26" s="43"/>
      <c r="D26" s="43"/>
      <c r="E26" s="43"/>
      <c r="F26" s="43"/>
      <c r="G26" s="40"/>
      <c r="H26" s="20" t="s">
        <v>4</v>
      </c>
      <c r="I26" s="1"/>
      <c r="J26" s="1"/>
      <c r="K26" s="1"/>
      <c r="L26" s="1"/>
    </row>
    <row r="27" spans="1:12" ht="15" x14ac:dyDescent="0.2">
      <c r="A27" s="16" t="s">
        <v>21</v>
      </c>
      <c r="B27" s="21">
        <v>13323</v>
      </c>
      <c r="C27" s="21">
        <v>13325</v>
      </c>
      <c r="D27" s="21">
        <v>13100</v>
      </c>
      <c r="E27" s="21"/>
      <c r="F27" s="21"/>
      <c r="G27" s="22">
        <f>SUM(B27:F27)/$H$6</f>
        <v>13249.333333333334</v>
      </c>
      <c r="H27" s="23">
        <v>13249</v>
      </c>
      <c r="I27" s="1"/>
      <c r="J27" s="1"/>
      <c r="K27" s="1"/>
      <c r="L27" s="1"/>
    </row>
    <row r="28" spans="1:12" ht="15.75" thickBot="1" x14ac:dyDescent="0.3">
      <c r="A28" s="24" t="s">
        <v>5</v>
      </c>
      <c r="B28" s="25">
        <f>B27*$B25</f>
        <v>13323</v>
      </c>
      <c r="C28" s="25">
        <f>C27*$B25</f>
        <v>13325</v>
      </c>
      <c r="D28" s="25">
        <f>D27*$B25</f>
        <v>13100</v>
      </c>
      <c r="E28" s="25">
        <f>E27*$B25</f>
        <v>0</v>
      </c>
      <c r="F28" s="25">
        <f>F27*$B25</f>
        <v>0</v>
      </c>
      <c r="G28" s="25"/>
      <c r="H28" s="26">
        <f>H27*$B25</f>
        <v>13249</v>
      </c>
      <c r="I28" s="1"/>
      <c r="J28" s="1"/>
      <c r="K28" s="1"/>
      <c r="L28" s="1"/>
    </row>
    <row r="29" spans="1:12" ht="13.5" customHeight="1" x14ac:dyDescent="0.2">
      <c r="A29" s="13" t="s">
        <v>18</v>
      </c>
      <c r="B29" s="44" t="s">
        <v>35</v>
      </c>
      <c r="C29" s="45"/>
      <c r="D29" s="45"/>
      <c r="E29" s="45"/>
      <c r="F29" s="46"/>
      <c r="G29" s="14" t="s">
        <v>22</v>
      </c>
      <c r="H29" s="15" t="s">
        <v>4</v>
      </c>
      <c r="I29" s="1"/>
      <c r="J29" s="1"/>
      <c r="K29" s="1"/>
      <c r="L29" s="1"/>
    </row>
    <row r="30" spans="1:12" ht="15" x14ac:dyDescent="0.2">
      <c r="A30" s="16" t="s">
        <v>20</v>
      </c>
      <c r="B30" s="47">
        <v>2</v>
      </c>
      <c r="C30" s="48"/>
      <c r="D30" s="48"/>
      <c r="E30" s="48"/>
      <c r="F30" s="49"/>
      <c r="G30" s="17" t="s">
        <v>39</v>
      </c>
      <c r="H30" s="18" t="s">
        <v>4</v>
      </c>
      <c r="I30" s="1"/>
      <c r="J30" s="1"/>
      <c r="K30" s="1"/>
      <c r="L30" s="1"/>
    </row>
    <row r="31" spans="1:12" ht="64.5" customHeight="1" x14ac:dyDescent="0.2">
      <c r="A31" s="19" t="s">
        <v>19</v>
      </c>
      <c r="B31" s="42" t="s">
        <v>49</v>
      </c>
      <c r="C31" s="43"/>
      <c r="D31" s="43"/>
      <c r="E31" s="43"/>
      <c r="F31" s="43"/>
      <c r="G31" s="40"/>
      <c r="H31" s="20" t="s">
        <v>4</v>
      </c>
      <c r="I31" s="1"/>
      <c r="J31" s="1"/>
      <c r="K31" s="1"/>
      <c r="L31" s="1"/>
    </row>
    <row r="32" spans="1:12" ht="15" x14ac:dyDescent="0.2">
      <c r="A32" s="16" t="s">
        <v>21</v>
      </c>
      <c r="B32" s="21">
        <v>10294</v>
      </c>
      <c r="C32" s="21">
        <v>10300</v>
      </c>
      <c r="D32" s="21">
        <v>10250</v>
      </c>
      <c r="E32" s="21"/>
      <c r="F32" s="21"/>
      <c r="G32" s="22">
        <f>SUM(B32:F32)/$H$6</f>
        <v>10281.333333333334</v>
      </c>
      <c r="H32" s="23">
        <v>10281</v>
      </c>
      <c r="I32" s="1"/>
      <c r="J32" s="1"/>
      <c r="K32" s="1"/>
      <c r="L32" s="1"/>
    </row>
    <row r="33" spans="1:12" ht="15.75" thickBot="1" x14ac:dyDescent="0.3">
      <c r="A33" s="24" t="s">
        <v>5</v>
      </c>
      <c r="B33" s="25">
        <f>B32*$B30</f>
        <v>20588</v>
      </c>
      <c r="C33" s="25">
        <f>C32*$B30</f>
        <v>20600</v>
      </c>
      <c r="D33" s="25">
        <f>D32*$B30</f>
        <v>20500</v>
      </c>
      <c r="E33" s="25">
        <f>E32*$B30</f>
        <v>0</v>
      </c>
      <c r="F33" s="25">
        <f>F32*$B30</f>
        <v>0</v>
      </c>
      <c r="G33" s="25"/>
      <c r="H33" s="26">
        <f>H32*$B30</f>
        <v>20562</v>
      </c>
      <c r="I33" s="1"/>
      <c r="J33" s="1"/>
      <c r="K33" s="1"/>
      <c r="L33" s="1"/>
    </row>
    <row r="34" spans="1:12" ht="13.5" customHeight="1" x14ac:dyDescent="0.2">
      <c r="A34" s="13" t="s">
        <v>18</v>
      </c>
      <c r="B34" s="44" t="s">
        <v>40</v>
      </c>
      <c r="C34" s="45"/>
      <c r="D34" s="45"/>
      <c r="E34" s="45"/>
      <c r="F34" s="46"/>
      <c r="G34" s="14" t="s">
        <v>22</v>
      </c>
      <c r="H34" s="15" t="s">
        <v>4</v>
      </c>
      <c r="I34" s="1"/>
      <c r="J34" s="1"/>
      <c r="K34" s="1"/>
      <c r="L34" s="1"/>
    </row>
    <row r="35" spans="1:12" ht="15" x14ac:dyDescent="0.2">
      <c r="A35" s="16" t="s">
        <v>20</v>
      </c>
      <c r="B35" s="47">
        <v>1</v>
      </c>
      <c r="C35" s="48"/>
      <c r="D35" s="48"/>
      <c r="E35" s="48"/>
      <c r="F35" s="49"/>
      <c r="G35" s="17" t="s">
        <v>39</v>
      </c>
      <c r="H35" s="18" t="s">
        <v>4</v>
      </c>
      <c r="I35" s="1"/>
      <c r="J35" s="1"/>
      <c r="K35" s="1"/>
      <c r="L35" s="1"/>
    </row>
    <row r="36" spans="1:12" ht="64.5" customHeight="1" x14ac:dyDescent="0.2">
      <c r="A36" s="19" t="s">
        <v>19</v>
      </c>
      <c r="B36" s="42" t="s">
        <v>50</v>
      </c>
      <c r="C36" s="43"/>
      <c r="D36" s="43"/>
      <c r="E36" s="43"/>
      <c r="F36" s="43"/>
      <c r="G36" s="40"/>
      <c r="H36" s="20" t="s">
        <v>4</v>
      </c>
      <c r="I36" s="1"/>
      <c r="J36" s="1"/>
      <c r="K36" s="1"/>
      <c r="L36" s="1"/>
    </row>
    <row r="37" spans="1:12" ht="15" x14ac:dyDescent="0.2">
      <c r="A37" s="16" t="s">
        <v>21</v>
      </c>
      <c r="B37" s="21">
        <v>12026</v>
      </c>
      <c r="C37" s="21">
        <v>12000</v>
      </c>
      <c r="D37" s="21">
        <v>11750</v>
      </c>
      <c r="E37" s="21"/>
      <c r="F37" s="21"/>
      <c r="G37" s="22">
        <f>SUM(B37:F37)/$H$6</f>
        <v>11925.333333333334</v>
      </c>
      <c r="H37" s="23">
        <v>11925</v>
      </c>
      <c r="I37" s="1"/>
      <c r="J37" s="1"/>
      <c r="K37" s="1"/>
      <c r="L37" s="1"/>
    </row>
    <row r="38" spans="1:12" ht="15.75" thickBot="1" x14ac:dyDescent="0.3">
      <c r="A38" s="24" t="s">
        <v>5</v>
      </c>
      <c r="B38" s="25">
        <f>B37*$B35</f>
        <v>12026</v>
      </c>
      <c r="C38" s="25">
        <f>C37*$B35</f>
        <v>12000</v>
      </c>
      <c r="D38" s="25">
        <f>D37*$B35</f>
        <v>11750</v>
      </c>
      <c r="E38" s="25">
        <f>E37*$B35</f>
        <v>0</v>
      </c>
      <c r="F38" s="25">
        <f>F37*$B35</f>
        <v>0</v>
      </c>
      <c r="G38" s="25"/>
      <c r="H38" s="26">
        <f>H37*$B35</f>
        <v>11925</v>
      </c>
      <c r="I38" s="1"/>
      <c r="J38" s="1"/>
      <c r="K38" s="1"/>
      <c r="L38" s="1"/>
    </row>
    <row r="39" spans="1:12" ht="13.5" customHeight="1" x14ac:dyDescent="0.2">
      <c r="A39" s="13" t="s">
        <v>18</v>
      </c>
      <c r="B39" s="44" t="s">
        <v>41</v>
      </c>
      <c r="C39" s="45"/>
      <c r="D39" s="45"/>
      <c r="E39" s="45"/>
      <c r="F39" s="46"/>
      <c r="G39" s="14" t="s">
        <v>22</v>
      </c>
      <c r="H39" s="15" t="s">
        <v>4</v>
      </c>
      <c r="I39" s="1"/>
      <c r="J39" s="1"/>
      <c r="K39" s="1"/>
      <c r="L39" s="1"/>
    </row>
    <row r="40" spans="1:12" ht="15" x14ac:dyDescent="0.2">
      <c r="A40" s="16" t="s">
        <v>20</v>
      </c>
      <c r="B40" s="47">
        <v>1</v>
      </c>
      <c r="C40" s="48"/>
      <c r="D40" s="48"/>
      <c r="E40" s="48"/>
      <c r="F40" s="49"/>
      <c r="G40" s="17" t="s">
        <v>39</v>
      </c>
      <c r="H40" s="18" t="s">
        <v>4</v>
      </c>
      <c r="I40" s="1"/>
      <c r="J40" s="1"/>
      <c r="K40" s="1"/>
      <c r="L40" s="1"/>
    </row>
    <row r="41" spans="1:12" ht="64.5" customHeight="1" x14ac:dyDescent="0.2">
      <c r="A41" s="19" t="s">
        <v>19</v>
      </c>
      <c r="B41" s="42" t="s">
        <v>51</v>
      </c>
      <c r="C41" s="43"/>
      <c r="D41" s="43"/>
      <c r="E41" s="43"/>
      <c r="F41" s="43"/>
      <c r="G41" s="40"/>
      <c r="H41" s="20" t="s">
        <v>4</v>
      </c>
      <c r="I41" s="1"/>
      <c r="J41" s="1"/>
      <c r="K41" s="1"/>
      <c r="L41" s="1"/>
    </row>
    <row r="42" spans="1:12" ht="15" x14ac:dyDescent="0.2">
      <c r="A42" s="16" t="s">
        <v>21</v>
      </c>
      <c r="B42" s="21">
        <v>13119</v>
      </c>
      <c r="C42" s="21">
        <v>13125</v>
      </c>
      <c r="D42" s="21">
        <v>13000</v>
      </c>
      <c r="E42" s="21"/>
      <c r="F42" s="21"/>
      <c r="G42" s="22">
        <f>SUM(B42:F42)/$H$6</f>
        <v>13081.333333333334</v>
      </c>
      <c r="H42" s="23">
        <v>13081</v>
      </c>
      <c r="I42" s="1"/>
      <c r="J42" s="1"/>
      <c r="K42" s="1"/>
      <c r="L42" s="1"/>
    </row>
    <row r="43" spans="1:12" ht="15.75" thickBot="1" x14ac:dyDescent="0.3">
      <c r="A43" s="24" t="s">
        <v>5</v>
      </c>
      <c r="B43" s="25">
        <f>B42*$B40</f>
        <v>13119</v>
      </c>
      <c r="C43" s="25">
        <f>C42*$B40</f>
        <v>13125</v>
      </c>
      <c r="D43" s="25">
        <f>D42*$B40</f>
        <v>13000</v>
      </c>
      <c r="E43" s="25">
        <f>E42*$B40</f>
        <v>0</v>
      </c>
      <c r="F43" s="25">
        <f>F42*$B40</f>
        <v>0</v>
      </c>
      <c r="G43" s="25"/>
      <c r="H43" s="26">
        <f>H42*$B40</f>
        <v>13081</v>
      </c>
      <c r="I43" s="1"/>
      <c r="J43" s="1"/>
      <c r="K43" s="1"/>
      <c r="L43" s="1"/>
    </row>
    <row r="44" spans="1:12" ht="13.5" customHeight="1" x14ac:dyDescent="0.2">
      <c r="A44" s="13" t="s">
        <v>18</v>
      </c>
      <c r="B44" s="44" t="s">
        <v>42</v>
      </c>
      <c r="C44" s="45"/>
      <c r="D44" s="45"/>
      <c r="E44" s="45"/>
      <c r="F44" s="46"/>
      <c r="G44" s="14" t="s">
        <v>22</v>
      </c>
      <c r="H44" s="15" t="s">
        <v>4</v>
      </c>
      <c r="I44" s="1"/>
      <c r="J44" s="1"/>
      <c r="K44" s="1"/>
      <c r="L44" s="1"/>
    </row>
    <row r="45" spans="1:12" ht="15" x14ac:dyDescent="0.2">
      <c r="A45" s="16" t="s">
        <v>20</v>
      </c>
      <c r="B45" s="47">
        <v>2</v>
      </c>
      <c r="C45" s="48"/>
      <c r="D45" s="48"/>
      <c r="E45" s="48"/>
      <c r="F45" s="49"/>
      <c r="G45" s="17" t="s">
        <v>39</v>
      </c>
      <c r="H45" s="18" t="s">
        <v>4</v>
      </c>
      <c r="I45" s="1"/>
      <c r="J45" s="1"/>
      <c r="K45" s="1"/>
      <c r="L45" s="1"/>
    </row>
    <row r="46" spans="1:12" ht="64.5" customHeight="1" x14ac:dyDescent="0.2">
      <c r="A46" s="19" t="s">
        <v>19</v>
      </c>
      <c r="B46" s="42" t="s">
        <v>52</v>
      </c>
      <c r="C46" s="43"/>
      <c r="D46" s="43"/>
      <c r="E46" s="43"/>
      <c r="F46" s="43"/>
      <c r="G46" s="40"/>
      <c r="H46" s="20" t="s">
        <v>4</v>
      </c>
      <c r="I46" s="1"/>
      <c r="J46" s="1"/>
      <c r="K46" s="1"/>
      <c r="L46" s="1"/>
    </row>
    <row r="47" spans="1:12" ht="15" x14ac:dyDescent="0.2">
      <c r="A47" s="16" t="s">
        <v>21</v>
      </c>
      <c r="B47" s="21">
        <v>16086</v>
      </c>
      <c r="C47" s="21">
        <v>16100</v>
      </c>
      <c r="D47" s="21">
        <v>15975</v>
      </c>
      <c r="E47" s="21"/>
      <c r="F47" s="21"/>
      <c r="G47" s="22">
        <f>SUM(B47:F47)/$H$6</f>
        <v>16053.666666666666</v>
      </c>
      <c r="H47" s="23">
        <v>16054</v>
      </c>
      <c r="I47" s="1"/>
      <c r="J47" s="1"/>
      <c r="K47" s="1"/>
      <c r="L47" s="1"/>
    </row>
    <row r="48" spans="1:12" ht="15.75" thickBot="1" x14ac:dyDescent="0.3">
      <c r="A48" s="24" t="s">
        <v>5</v>
      </c>
      <c r="B48" s="25">
        <f>B47*$B45</f>
        <v>32172</v>
      </c>
      <c r="C48" s="25">
        <f>C47*$B45</f>
        <v>32200</v>
      </c>
      <c r="D48" s="25">
        <f>D47*$B45</f>
        <v>31950</v>
      </c>
      <c r="E48" s="25">
        <f>E47*$B45</f>
        <v>0</v>
      </c>
      <c r="F48" s="25">
        <f>F47*$B45</f>
        <v>0</v>
      </c>
      <c r="G48" s="25"/>
      <c r="H48" s="26">
        <f>H47*$B45</f>
        <v>32108</v>
      </c>
      <c r="I48" s="1"/>
      <c r="J48" s="1"/>
      <c r="K48" s="1"/>
      <c r="L48" s="1"/>
    </row>
    <row r="49" spans="1:12" ht="13.5" customHeight="1" x14ac:dyDescent="0.2">
      <c r="A49" s="13" t="s">
        <v>18</v>
      </c>
      <c r="B49" s="44" t="s">
        <v>43</v>
      </c>
      <c r="C49" s="45"/>
      <c r="D49" s="45"/>
      <c r="E49" s="45"/>
      <c r="F49" s="46"/>
      <c r="G49" s="14" t="s">
        <v>22</v>
      </c>
      <c r="H49" s="15" t="s">
        <v>4</v>
      </c>
      <c r="I49" s="1"/>
      <c r="J49" s="1"/>
      <c r="K49" s="1"/>
      <c r="L49" s="1"/>
    </row>
    <row r="50" spans="1:12" ht="15" x14ac:dyDescent="0.2">
      <c r="A50" s="16" t="s">
        <v>20</v>
      </c>
      <c r="B50" s="47">
        <v>5</v>
      </c>
      <c r="C50" s="48"/>
      <c r="D50" s="48"/>
      <c r="E50" s="48"/>
      <c r="F50" s="49"/>
      <c r="G50" s="17" t="s">
        <v>39</v>
      </c>
      <c r="H50" s="18" t="s">
        <v>4</v>
      </c>
      <c r="I50" s="1"/>
      <c r="J50" s="1"/>
      <c r="K50" s="1"/>
      <c r="L50" s="1"/>
    </row>
    <row r="51" spans="1:12" ht="64.5" customHeight="1" x14ac:dyDescent="0.2">
      <c r="A51" s="19" t="s">
        <v>19</v>
      </c>
      <c r="B51" s="42" t="s">
        <v>53</v>
      </c>
      <c r="C51" s="43"/>
      <c r="D51" s="43"/>
      <c r="E51" s="43"/>
      <c r="F51" s="43"/>
      <c r="G51" s="40"/>
      <c r="H51" s="20" t="s">
        <v>4</v>
      </c>
      <c r="I51" s="1"/>
      <c r="J51" s="1"/>
      <c r="K51" s="1"/>
      <c r="L51" s="1"/>
    </row>
    <row r="52" spans="1:12" ht="15" x14ac:dyDescent="0.2">
      <c r="A52" s="16" t="s">
        <v>21</v>
      </c>
      <c r="B52" s="21">
        <v>18673</v>
      </c>
      <c r="C52" s="21">
        <v>18735</v>
      </c>
      <c r="D52" s="21">
        <v>18500</v>
      </c>
      <c r="E52" s="21"/>
      <c r="F52" s="21"/>
      <c r="G52" s="22">
        <f>SUM(B52:F52)/$H$6</f>
        <v>18636</v>
      </c>
      <c r="H52" s="23">
        <v>18636</v>
      </c>
      <c r="I52" s="1"/>
      <c r="J52" s="1"/>
      <c r="K52" s="1"/>
      <c r="L52" s="1"/>
    </row>
    <row r="53" spans="1:12" ht="15.75" thickBot="1" x14ac:dyDescent="0.3">
      <c r="A53" s="24" t="s">
        <v>5</v>
      </c>
      <c r="B53" s="25">
        <f>B52*$B50</f>
        <v>93365</v>
      </c>
      <c r="C53" s="25">
        <f>C52*$B50</f>
        <v>93675</v>
      </c>
      <c r="D53" s="25">
        <f>D52*$B50</f>
        <v>92500</v>
      </c>
      <c r="E53" s="25">
        <f>E52*$B50</f>
        <v>0</v>
      </c>
      <c r="F53" s="25">
        <f>F52*$B50</f>
        <v>0</v>
      </c>
      <c r="G53" s="25"/>
      <c r="H53" s="26">
        <f>H52*$B50</f>
        <v>93180</v>
      </c>
      <c r="I53" s="1"/>
      <c r="J53" s="1"/>
      <c r="K53" s="1"/>
      <c r="L53" s="1"/>
    </row>
    <row r="54" spans="1:12" ht="13.5" customHeight="1" x14ac:dyDescent="0.2">
      <c r="A54" s="13" t="s">
        <v>18</v>
      </c>
      <c r="B54" s="44" t="s">
        <v>44</v>
      </c>
      <c r="C54" s="45"/>
      <c r="D54" s="45"/>
      <c r="E54" s="45"/>
      <c r="F54" s="46"/>
      <c r="G54" s="14" t="s">
        <v>22</v>
      </c>
      <c r="H54" s="15" t="s">
        <v>4</v>
      </c>
      <c r="I54" s="1"/>
      <c r="J54" s="1"/>
      <c r="K54" s="1"/>
      <c r="L54" s="1"/>
    </row>
    <row r="55" spans="1:12" ht="15" x14ac:dyDescent="0.2">
      <c r="A55" s="16" t="s">
        <v>20</v>
      </c>
      <c r="B55" s="47">
        <v>1</v>
      </c>
      <c r="C55" s="48"/>
      <c r="D55" s="48"/>
      <c r="E55" s="48"/>
      <c r="F55" s="49"/>
      <c r="G55" s="17" t="s">
        <v>39</v>
      </c>
      <c r="H55" s="18" t="s">
        <v>4</v>
      </c>
      <c r="I55" s="1"/>
      <c r="J55" s="1"/>
      <c r="K55" s="1"/>
      <c r="L55" s="1"/>
    </row>
    <row r="56" spans="1:12" ht="64.5" customHeight="1" x14ac:dyDescent="0.2">
      <c r="A56" s="19" t="s">
        <v>19</v>
      </c>
      <c r="B56" s="42" t="s">
        <v>54</v>
      </c>
      <c r="C56" s="43"/>
      <c r="D56" s="43"/>
      <c r="E56" s="43"/>
      <c r="F56" s="43"/>
      <c r="G56" s="40"/>
      <c r="H56" s="20" t="s">
        <v>4</v>
      </c>
      <c r="I56" s="1"/>
      <c r="J56" s="1"/>
      <c r="K56" s="1"/>
      <c r="L56" s="1"/>
    </row>
    <row r="57" spans="1:12" ht="15" x14ac:dyDescent="0.2">
      <c r="A57" s="16" t="s">
        <v>21</v>
      </c>
      <c r="B57" s="21">
        <v>53090</v>
      </c>
      <c r="C57" s="21">
        <v>53075</v>
      </c>
      <c r="D57" s="21">
        <v>52600</v>
      </c>
      <c r="E57" s="21"/>
      <c r="F57" s="21"/>
      <c r="G57" s="22">
        <f>SUM(B57:F57)/$H$6</f>
        <v>52921.666666666664</v>
      </c>
      <c r="H57" s="23">
        <v>52922</v>
      </c>
      <c r="I57" s="1"/>
      <c r="J57" s="1"/>
      <c r="K57" s="1"/>
      <c r="L57" s="1"/>
    </row>
    <row r="58" spans="1:12" ht="15.75" thickBot="1" x14ac:dyDescent="0.3">
      <c r="A58" s="24" t="s">
        <v>5</v>
      </c>
      <c r="B58" s="25">
        <f>B57*$B55</f>
        <v>53090</v>
      </c>
      <c r="C58" s="25">
        <f>C57*$B55</f>
        <v>53075</v>
      </c>
      <c r="D58" s="25">
        <f>D57*$B55</f>
        <v>52600</v>
      </c>
      <c r="E58" s="25">
        <f>E57*$B55</f>
        <v>0</v>
      </c>
      <c r="F58" s="25">
        <f>F57*$B55</f>
        <v>0</v>
      </c>
      <c r="G58" s="25"/>
      <c r="H58" s="26">
        <f>H57*$B55</f>
        <v>52922</v>
      </c>
      <c r="I58" s="1"/>
      <c r="J58" s="1"/>
      <c r="K58" s="1"/>
      <c r="L58" s="1"/>
    </row>
    <row r="59" spans="1:12" ht="13.5" customHeight="1" x14ac:dyDescent="0.2">
      <c r="A59" s="13" t="s">
        <v>18</v>
      </c>
      <c r="B59" s="44" t="s">
        <v>45</v>
      </c>
      <c r="C59" s="45"/>
      <c r="D59" s="45"/>
      <c r="E59" s="45"/>
      <c r="F59" s="46"/>
      <c r="G59" s="14" t="s">
        <v>22</v>
      </c>
      <c r="H59" s="15" t="s">
        <v>4</v>
      </c>
      <c r="I59" s="1"/>
      <c r="J59" s="1"/>
      <c r="K59" s="1"/>
      <c r="L59" s="1"/>
    </row>
    <row r="60" spans="1:12" ht="15" x14ac:dyDescent="0.2">
      <c r="A60" s="16" t="s">
        <v>20</v>
      </c>
      <c r="B60" s="47">
        <v>1</v>
      </c>
      <c r="C60" s="48"/>
      <c r="D60" s="48"/>
      <c r="E60" s="48"/>
      <c r="F60" s="49"/>
      <c r="G60" s="17" t="s">
        <v>46</v>
      </c>
      <c r="H60" s="18" t="s">
        <v>4</v>
      </c>
      <c r="I60" s="1"/>
      <c r="J60" s="1"/>
      <c r="K60" s="1"/>
      <c r="L60" s="1"/>
    </row>
    <row r="61" spans="1:12" ht="64.5" customHeight="1" x14ac:dyDescent="0.2">
      <c r="A61" s="19" t="s">
        <v>19</v>
      </c>
      <c r="B61" s="42" t="s">
        <v>55</v>
      </c>
      <c r="C61" s="43"/>
      <c r="D61" s="43"/>
      <c r="E61" s="43"/>
      <c r="F61" s="43"/>
      <c r="G61" s="40"/>
      <c r="H61" s="20" t="s">
        <v>4</v>
      </c>
      <c r="I61" s="1"/>
      <c r="J61" s="1"/>
      <c r="K61" s="1"/>
      <c r="L61" s="1"/>
    </row>
    <row r="62" spans="1:12" ht="15" x14ac:dyDescent="0.2">
      <c r="A62" s="16" t="s">
        <v>21</v>
      </c>
      <c r="B62" s="21">
        <v>29554</v>
      </c>
      <c r="C62" s="21">
        <v>29550</v>
      </c>
      <c r="D62" s="21">
        <v>29300</v>
      </c>
      <c r="E62" s="21"/>
      <c r="F62" s="21"/>
      <c r="G62" s="22">
        <f>SUM(B62:F62)/$H$6</f>
        <v>29468</v>
      </c>
      <c r="H62" s="23">
        <v>29468</v>
      </c>
      <c r="I62" s="1"/>
      <c r="J62" s="1"/>
      <c r="K62" s="1"/>
      <c r="L62" s="1"/>
    </row>
    <row r="63" spans="1:12" ht="15.75" thickBot="1" x14ac:dyDescent="0.3">
      <c r="A63" s="24" t="s">
        <v>5</v>
      </c>
      <c r="B63" s="25">
        <f>B62*$B60</f>
        <v>29554</v>
      </c>
      <c r="C63" s="25">
        <f>C62*$B60</f>
        <v>29550</v>
      </c>
      <c r="D63" s="25">
        <f>D62*$B60</f>
        <v>29300</v>
      </c>
      <c r="E63" s="25">
        <f>E62*$B60</f>
        <v>0</v>
      </c>
      <c r="F63" s="25">
        <f>F62*$B60</f>
        <v>0</v>
      </c>
      <c r="G63" s="25"/>
      <c r="H63" s="26">
        <f>H62*$B60</f>
        <v>29468</v>
      </c>
      <c r="I63" s="1"/>
      <c r="J63" s="1"/>
      <c r="K63" s="1"/>
      <c r="L63" s="1"/>
    </row>
    <row r="64" spans="1:12" s="30" customFormat="1" ht="15" thickBot="1" x14ac:dyDescent="0.25">
      <c r="A64" s="27" t="s">
        <v>6</v>
      </c>
      <c r="B64" s="41">
        <f>B13+B18+B23+B28+B33+B38+B43+B48+B53+B58+B63</f>
        <v>1100000</v>
      </c>
      <c r="C64" s="41">
        <f t="shared" ref="C64:F64" si="0">C13+C18+C23+C28+C33+C38+C43+C48+C53+C58+C63</f>
        <v>1100850</v>
      </c>
      <c r="D64" s="41">
        <f t="shared" si="0"/>
        <v>1096400</v>
      </c>
      <c r="E64" s="28">
        <f t="shared" si="0"/>
        <v>0</v>
      </c>
      <c r="F64" s="28">
        <f t="shared" si="0"/>
        <v>0</v>
      </c>
      <c r="G64" s="29"/>
      <c r="H64" s="29"/>
    </row>
    <row r="65" spans="1:13" s="35" customFormat="1" ht="15" x14ac:dyDescent="0.25">
      <c r="A65" s="31" t="s">
        <v>34</v>
      </c>
      <c r="B65" s="31"/>
      <c r="C65" s="31"/>
      <c r="D65" s="31"/>
      <c r="E65" s="31"/>
      <c r="F65" s="31"/>
      <c r="G65" s="32" t="s">
        <v>10</v>
      </c>
      <c r="H65" s="33">
        <f>H13+H18+H23+H28+H33+H38+H43+H48+H53+H58+H63</f>
        <v>1099083</v>
      </c>
      <c r="I65" s="34"/>
      <c r="J65" s="34"/>
      <c r="K65" s="34"/>
      <c r="L65" s="34"/>
      <c r="M65" s="34"/>
    </row>
    <row r="67" spans="1:13" s="35" customFormat="1" ht="15" x14ac:dyDescent="0.25">
      <c r="A67" s="32" t="s">
        <v>12</v>
      </c>
      <c r="B67" s="31" t="s">
        <v>31</v>
      </c>
      <c r="C67" s="31"/>
      <c r="D67" s="31"/>
      <c r="E67" s="31"/>
      <c r="F67" s="31"/>
      <c r="G67" s="31"/>
      <c r="H67" s="31"/>
    </row>
    <row r="68" spans="1:13" s="35" customFormat="1" ht="15" x14ac:dyDescent="0.25">
      <c r="A68" s="32" t="s">
        <v>13</v>
      </c>
      <c r="B68" s="31" t="s">
        <v>32</v>
      </c>
      <c r="C68" s="31"/>
      <c r="D68" s="31"/>
      <c r="E68" s="31"/>
      <c r="F68" s="31"/>
      <c r="G68" s="31"/>
      <c r="H68" s="31"/>
    </row>
    <row r="69" spans="1:13" s="35" customFormat="1" ht="15" x14ac:dyDescent="0.25">
      <c r="A69" s="32" t="s">
        <v>14</v>
      </c>
      <c r="B69" s="31" t="s">
        <v>33</v>
      </c>
      <c r="C69" s="31"/>
      <c r="D69" s="31"/>
      <c r="E69" s="31"/>
      <c r="F69" s="31"/>
      <c r="G69" s="31"/>
      <c r="H69" s="31"/>
    </row>
    <row r="70" spans="1:13" s="35" customFormat="1" ht="15" x14ac:dyDescent="0.25">
      <c r="A70" s="31"/>
      <c r="B70" s="31"/>
      <c r="C70" s="31"/>
      <c r="D70" s="31"/>
      <c r="E70" s="31"/>
      <c r="F70" s="31"/>
      <c r="G70" s="31"/>
      <c r="H70" s="31"/>
    </row>
    <row r="71" spans="1:13" ht="15" x14ac:dyDescent="0.25">
      <c r="A71" s="31" t="s">
        <v>17</v>
      </c>
      <c r="B71" s="36"/>
      <c r="C71" s="36"/>
      <c r="D71" s="36"/>
      <c r="E71" s="36"/>
      <c r="F71" s="36"/>
      <c r="G71" s="36"/>
      <c r="H71" s="37" t="s">
        <v>16</v>
      </c>
      <c r="I71" s="1"/>
      <c r="J71" s="1"/>
      <c r="K71" s="1"/>
      <c r="L71" s="1"/>
    </row>
  </sheetData>
  <sheetProtection selectLockedCells="1" selectUnlockedCells="1"/>
  <mergeCells count="38">
    <mergeCell ref="B11:F11"/>
    <mergeCell ref="B9:F9"/>
    <mergeCell ref="B10:F10"/>
    <mergeCell ref="A3:H3"/>
    <mergeCell ref="B4:H4"/>
    <mergeCell ref="B5:H5"/>
    <mergeCell ref="B7:F7"/>
    <mergeCell ref="B6:G6"/>
    <mergeCell ref="B34:F34"/>
    <mergeCell ref="B35:F35"/>
    <mergeCell ref="B36:F36"/>
    <mergeCell ref="B39:F39"/>
    <mergeCell ref="B14:F14"/>
    <mergeCell ref="B15:F15"/>
    <mergeCell ref="B16:F16"/>
    <mergeCell ref="B19:F19"/>
    <mergeCell ref="B20:F20"/>
    <mergeCell ref="B30:F30"/>
    <mergeCell ref="B31:F31"/>
    <mergeCell ref="B21:F21"/>
    <mergeCell ref="B24:F24"/>
    <mergeCell ref="B25:F25"/>
    <mergeCell ref="B26:F26"/>
    <mergeCell ref="B29:F29"/>
    <mergeCell ref="B40:F40"/>
    <mergeCell ref="B41:F41"/>
    <mergeCell ref="B44:F44"/>
    <mergeCell ref="B45:F45"/>
    <mergeCell ref="B46:F46"/>
    <mergeCell ref="B56:F56"/>
    <mergeCell ref="B59:F59"/>
    <mergeCell ref="B60:F60"/>
    <mergeCell ref="B61:F61"/>
    <mergeCell ref="B49:F49"/>
    <mergeCell ref="B50:F50"/>
    <mergeCell ref="B51:F51"/>
    <mergeCell ref="B54:F54"/>
    <mergeCell ref="B55:F55"/>
  </mergeCells>
  <pageMargins left="0.47244094488188981" right="0" top="3.937007874015748E-2" bottom="7.874015748031496E-2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2019-12-18T04:47:41Z</cp:lastPrinted>
  <dcterms:created xsi:type="dcterms:W3CDTF">2012-04-02T10:33:59Z</dcterms:created>
  <dcterms:modified xsi:type="dcterms:W3CDTF">2020-01-23T12:52:10Z</dcterms:modified>
</cp:coreProperties>
</file>