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19\1 квартал\ЭА - серверное оборудование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Лист2!$5:$6</definedName>
    <definedName name="_xlnm.Print_Area" localSheetId="0">Лист2!$A$1:$H$29</definedName>
  </definedNames>
  <calcPr calcId="152511" iterateDelta="1E-4"/>
</workbook>
</file>

<file path=xl/calcChain.xml><?xml version="1.0" encoding="utf-8"?>
<calcChain xmlns="http://schemas.openxmlformats.org/spreadsheetml/2006/main">
  <c r="H23" i="1" l="1"/>
  <c r="F22" i="1"/>
  <c r="E22" i="1"/>
  <c r="D22" i="1"/>
  <c r="C22" i="1"/>
  <c r="B22" i="1"/>
  <c r="H21" i="1" l="1"/>
  <c r="F21" i="1"/>
  <c r="E21" i="1"/>
  <c r="D21" i="1"/>
  <c r="C21" i="1"/>
  <c r="B21" i="1"/>
  <c r="G20" i="1"/>
  <c r="H16" i="1" l="1"/>
  <c r="F16" i="1"/>
  <c r="E16" i="1"/>
  <c r="D16" i="1"/>
  <c r="C16" i="1"/>
  <c r="B16" i="1"/>
  <c r="G15" i="1"/>
  <c r="H11" i="1" l="1"/>
  <c r="F11" i="1"/>
  <c r="E11" i="1"/>
  <c r="D11" i="1"/>
  <c r="C11" i="1"/>
  <c r="B11" i="1"/>
  <c r="G10" i="1"/>
</calcChain>
</file>

<file path=xl/sharedStrings.xml><?xml version="1.0" encoding="utf-8"?>
<sst xmlns="http://schemas.openxmlformats.org/spreadsheetml/2006/main" count="60" uniqueCount="38">
  <si>
    <t>Категории</t>
  </si>
  <si>
    <t>Цены / поставщики</t>
  </si>
  <si>
    <t>Средняя</t>
  </si>
  <si>
    <t>Начальная</t>
  </si>
  <si>
    <t>Х</t>
  </si>
  <si>
    <t>Итого</t>
  </si>
  <si>
    <t>Итого по поставщикам:</t>
  </si>
  <si>
    <t>Предмет муниципального контракта:</t>
  </si>
  <si>
    <t xml:space="preserve">Способ размещения заказа: </t>
  </si>
  <si>
    <t>цена, руб</t>
  </si>
  <si>
    <t>Начальная (максимальная) цена контракта:</t>
  </si>
  <si>
    <t>Метод расчета:</t>
  </si>
  <si>
    <t>Поставщик 1:</t>
  </si>
  <si>
    <t>Поставщик 2:</t>
  </si>
  <si>
    <t>Поставщик 3:</t>
  </si>
  <si>
    <t>метод сопоставимых рыночных цен (анализа рынка)                            Всего ценовых предложений</t>
  </si>
  <si>
    <t>IV. Обоснование начальной (максимальной) цены контракта</t>
  </si>
  <si>
    <t>О.В.Дергилев</t>
  </si>
  <si>
    <t>Исполнитель: Работник контрактной службы, тел. 5-00-61</t>
  </si>
  <si>
    <t>Наименование товара</t>
  </si>
  <si>
    <t>Технические характеристики товара</t>
  </si>
  <si>
    <t>Количество, шт</t>
  </si>
  <si>
    <t>Цена за ед. товара, руб</t>
  </si>
  <si>
    <t xml:space="preserve">Код ОКПД2:
</t>
  </si>
  <si>
    <t>26.20.13.000</t>
  </si>
  <si>
    <t>поставка серверного оборудования</t>
  </si>
  <si>
    <t>Сервер приложений</t>
  </si>
  <si>
    <t>Сменный батарейный модуль APC Symmetra LX</t>
  </si>
  <si>
    <t>Сменный силовой модуль APC Symmetra LX</t>
  </si>
  <si>
    <t>Сменный силовой модуль для имеющейся системы бесперебойного электропитания серверов APC Symmetra LX [SYPM4KI]</t>
  </si>
  <si>
    <t>Сменный батарейный модуль для имеющейся системы бесперебойного электропитания серверов APC Symmetra LX [SYBT5]</t>
  </si>
  <si>
    <t>Сервер приложений для установки в стойку 19".
Характеристики устройства:
- один процессор с характеристиками: не менее четырёх ядер; максимальная тактовая частота с технологией ускорения отдельных ядер не менее 3,6 гигагерц; не менее 16,5 мегабайт кеш-памяти третьего уровня; реализация технологии 64-битной адресации памяти; тепловыделение не более 105 Вт;
- материнская плата с возможностью установки двух процессоров;
- оперативная память: 64 гигабайта; форм-фактор DDR4; частота функционирования не менее 2666 мегагерц; наличие не менее 24 слотов для установки модулей памяти; механизм обнаружения и коррекции мульти-битных ошибок;
- контроллер жёстких дисков: интерфейс стандарта SAS с поддержкой технологии SATA, для SAS - со скоростью передачи информации не менее 12 гигабит в секунду; наличие не менее 8 портов; поддержка массива избыточных дисков RAID уровней 0, 1, 1+0, 5, 5+0, 6, 6+0; сканирование в фоновом режиме поверхности жёстких дисков с автоматическим исключением повреждённых секторов; проверка целостности кэш-памяти; мониторинг параметров жёстких дисков с информированием администратора о возможных сбоях; возможность без остановки изменять размер страйпа, расширять размер массива, обновлять микропрограммное обеспечение. Установленный кеш контроллера 2 Гб, поддержка расширения не менее чем до 4 Гб;
- жёсткие диски: не менее трёх внутренних жёстких дисков емкостью не менее 450 гигабайт, интерфейс SAS, скорость вращения шпинделя каждого жесткого диска не менее 10 000 оборотов в минуту, размер жестких дисков не более 2,5 дюйма, поддержка «горячей замены» (без остановки функционирования сервера) жёстких дисков;
- возможность опциональной установки не менее чем до 11 внутренних дисков размером не более 2,5 дюйма с «горячей заменой» (без остановки функционирования сервера) на лицевой панели корпуса;
- возможность установки дисков, выполненных в формате M.2, в стандартные слоты под жесткие диски 2,5”, не менее 2 шт. в один слот;
- возможность опциональной установки дисков формата NVMe;
- интегрированный видеоадаптер со встроенной видеопамятью объёмом не менее 16 Мб; 
- интегрированный на материнской плате сетевой адаптер с наличием не менее четырёх портов с поддержкой скоростей передачи информации в 10, 100, 1000 мегабит в секунду с поддержкой технологии TCP, IP, UDP checksum offload, Large Send Offload (LSO), TCP, Segmentation Offload (TSO), стандарт коннекторов - RJ-45.  Возможность опционального расширения не менее чем до 8-ми сетевых портов 10/100/1000 мегабит в секунду без занятия слота PCI-E;
- наличие на материнской плате сервера не менее 4 слотов PCI-E версии не ниже 3;
- наличие двух встроенных блоков питания с возможностью «горячей замены» (без остановки функционирования сервера). Мощность блока питания не более 500 ватт с эффективностью не ниже 94%. Должна быть обеспечена возможность использования блоков питания большей мощности не ниже 1600 ватт каждый;
- наличие не менее 5 портов USB, 1 из них на передней панели, 2 - на задней панели, 2 - внутренние разъёмы;
- интегрированный процессор удалённого управления и мониторинга, использующий выделенный сетевой адаптер 10/100/1000Mb. Должен поддерживать следующий функционал: сбор данных о состоянии компонентов сервера, включая операционную систему, выполняется без использования агентов (agentless); автоматический мониторинг, диагностика и оповещение, ведение, не зависимо от операционной системы, единого журнала событий с отслеживанием истории изменений и архивацией данных для последующей диагностики неисправностей; интеграция и поддержка прямого подключения к порталу технической поддержки производителя; удаленная перезагрузка, включение и выключение сервера; удаленная загрузка операционной системы сервера при помощи виртуальной дискеты, образа ISO, а так же с виртуальных CD и DVD-устройств; подключение, не зависимо от операционной системы, через порт удаленного управления файловых папок, сменных носителей (USB, CD/DVD, FDD) локального компьютера администратора; видеозапись действий на консоли для дальнейшего анализа, сохранение последней загрузки и последнего экрана системного сбоя, такого как ""синий экран"" Windows и Linux «coredump»; виртуальная, независимая от операционной системы, текстовая и графическая консоль (Virtual KVM), работающая на базе Java и ActiveX; авторизация не мeнее 12 пользователей в локальной базе; интеграция с Active Directory; интеграция с Microsoft Terminal Services; поддержка протокола DHCP; поддержка подключения через VPN; доступ к порту управления из web-браузера по протоколам http, ssl; доступ к порту управления из командной строки по протоколам telnet, ssh; доступ к порту управления из приложения под ОС Windows; доступ к консоли сервера нескольких администраторов одновременно; поддержка стандарта DMTF WS; доступ к Microsoft Emergency Management Service console; удаленное управление BIOS; поддержка стандартов шифрования AES и 3DES;
- комплексная проверка (верификация) внутренних прошивок серверных компонент на возможность их инфицирования вредоносным ПО до момента загрузки сервера;
- возможность создания групповых политик по управлению образами внутренних прошивок и настроек аппаратной части серверов;
- наличие выдвижного стикера с артикулом и серийным номером сервера для упрощённого сбора данных о характеристике установленного оборудования;
- корпус для монтажа в шкаф 19 дюймов, высота не более 1U. Крепёжный комплект для установки в монтажный шкаф 19 дюймов, обеспечивающий монтаж сервера без использования инструментов и лёгкого выдвижения его из шкафа для обслуживания без отключения информационных и питающих кабелей;
- внутренний привод DVD-RW – не предусмотрен;
- минимальная температура окружающей среды для нормальной работы оборудования - не более 10 градусов Цельсия;
- максимальная температура окружающей среды для нормальной работы оборудования - не менее 40 градусов Цельсия;
- год выпуска сервера – не ранее 2018 года.</t>
  </si>
  <si>
    <t>Дата составления: 25.12.2018</t>
  </si>
  <si>
    <t>коммерческое предложение от 12.12.2018 № 1212-1</t>
  </si>
  <si>
    <t>коммерческое предложение от 12.12.2018 № 725</t>
  </si>
  <si>
    <t>коммерческое предложение от 12.12.2018 № 12122018-1</t>
  </si>
  <si>
    <t>26.20.40.110</t>
  </si>
  <si>
    <t>аукцион в электронной форме
ИКЗ 193862200236886220100100700010000242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</si>
</sst>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family val="2"/>
      <charset val="204"/>
    </font>
    <font>
      <sz val="10"/>
      <name val="PT Astra Sans"/>
      <family val="2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2"/>
      <name val="PT Astra Serif"/>
      <family val="1"/>
      <charset val="204"/>
    </font>
    <font>
      <b/>
      <sz val="12"/>
      <color rgb="FF000099"/>
      <name val="PT Astra Serif"/>
      <family val="1"/>
      <charset val="204"/>
    </font>
    <font>
      <b/>
      <sz val="12"/>
      <color theme="9" tint="-0.499984740745262"/>
      <name val="PT Astra Serif"/>
      <family val="1"/>
      <charset val="204"/>
    </font>
    <font>
      <sz val="11"/>
      <name val="PT Astra Serif"/>
      <family val="1"/>
      <charset val="204"/>
    </font>
    <font>
      <sz val="7"/>
      <name val="PT Astra Serif"/>
      <family val="1"/>
      <charset val="204"/>
    </font>
    <font>
      <sz val="11"/>
      <color rgb="FF000099"/>
      <name val="PT Astra Serif"/>
      <family val="1"/>
      <charset val="204"/>
    </font>
    <font>
      <b/>
      <sz val="9"/>
      <color rgb="FF000099"/>
      <name val="PT Astra Serif"/>
      <family val="1"/>
      <charset val="204"/>
    </font>
    <font>
      <b/>
      <sz val="11"/>
      <name val="PT Astra Serif"/>
      <family val="1"/>
      <charset val="204"/>
    </font>
    <font>
      <sz val="9"/>
      <color rgb="FF000099"/>
      <name val="PT Astra Serif"/>
      <family val="1"/>
      <charset val="204"/>
    </font>
    <font>
      <sz val="10"/>
      <color rgb="FF000099"/>
      <name val="PT Astra Serif"/>
      <family val="1"/>
      <charset val="204"/>
    </font>
    <font>
      <b/>
      <sz val="11"/>
      <color rgb="FF000099"/>
      <name val="PT Astra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7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wrapText="1"/>
    </xf>
    <xf numFmtId="0" fontId="3" fillId="2" borderId="0" xfId="0" applyFont="1" applyFill="1"/>
    <xf numFmtId="0" fontId="4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horizontal="left" vertical="top" wrapText="1"/>
    </xf>
    <xf numFmtId="0" fontId="4" fillId="2" borderId="32" xfId="0" applyFont="1" applyFill="1" applyBorder="1" applyAlignment="1">
      <alignment wrapText="1"/>
    </xf>
    <xf numFmtId="0" fontId="5" fillId="2" borderId="32" xfId="0" applyFont="1" applyFill="1" applyBorder="1" applyAlignment="1">
      <alignment horizontal="left" vertical="top" wrapText="1"/>
    </xf>
    <xf numFmtId="0" fontId="4" fillId="2" borderId="24" xfId="0" applyFont="1" applyFill="1" applyBorder="1" applyAlignment="1">
      <alignment vertical="top"/>
    </xf>
    <xf numFmtId="0" fontId="4" fillId="2" borderId="24" xfId="0" applyFont="1" applyFill="1" applyBorder="1" applyAlignment="1">
      <alignment horizontal="left" wrapText="1"/>
    </xf>
    <xf numFmtId="0" fontId="6" fillId="2" borderId="24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3" fillId="2" borderId="17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left" vertical="top" wrapText="1"/>
    </xf>
    <xf numFmtId="0" fontId="3" fillId="4" borderId="19" xfId="0" applyFont="1" applyFill="1" applyBorder="1" applyAlignment="1">
      <alignment horizontal="left" vertical="top" wrapText="1"/>
    </xf>
    <xf numFmtId="0" fontId="3" fillId="4" borderId="20" xfId="0" applyFont="1" applyFill="1" applyBorder="1" applyAlignment="1">
      <alignment horizontal="left" vertical="top" wrapText="1"/>
    </xf>
    <xf numFmtId="0" fontId="7" fillId="2" borderId="2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vertical="top" wrapText="1"/>
    </xf>
    <xf numFmtId="0" fontId="8" fillId="2" borderId="26" xfId="0" applyFont="1" applyFill="1" applyBorder="1" applyAlignment="1">
      <alignment horizontal="left" vertical="top" wrapText="1"/>
    </xf>
    <xf numFmtId="0" fontId="8" fillId="2" borderId="27" xfId="0" applyFont="1" applyFill="1" applyBorder="1" applyAlignment="1">
      <alignment horizontal="left" vertical="top" wrapText="1"/>
    </xf>
    <xf numFmtId="0" fontId="8" fillId="2" borderId="28" xfId="0" applyFont="1" applyFill="1" applyBorder="1" applyAlignment="1">
      <alignment horizontal="left" vertical="top" wrapText="1"/>
    </xf>
    <xf numFmtId="0" fontId="7" fillId="2" borderId="13" xfId="0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vertical="top" wrapText="1"/>
    </xf>
    <xf numFmtId="4" fontId="7" fillId="2" borderId="1" xfId="0" applyNumberFormat="1" applyFont="1" applyFill="1" applyBorder="1" applyAlignment="1">
      <alignment vertical="top"/>
    </xf>
    <xf numFmtId="4" fontId="9" fillId="2" borderId="13" xfId="0" applyNumberFormat="1" applyFont="1" applyFill="1" applyBorder="1" applyAlignment="1">
      <alignment vertical="top"/>
    </xf>
    <xf numFmtId="0" fontId="3" fillId="2" borderId="14" xfId="0" applyFont="1" applyFill="1" applyBorder="1" applyAlignment="1">
      <alignment horizontal="center"/>
    </xf>
    <xf numFmtId="4" fontId="7" fillId="2" borderId="15" xfId="0" applyNumberFormat="1" applyFont="1" applyFill="1" applyBorder="1"/>
    <xf numFmtId="4" fontId="7" fillId="3" borderId="16" xfId="0" applyNumberFormat="1" applyFont="1" applyFill="1" applyBorder="1"/>
    <xf numFmtId="0" fontId="8" fillId="2" borderId="29" xfId="0" applyFont="1" applyFill="1" applyBorder="1" applyAlignment="1">
      <alignment horizontal="left" vertical="top" wrapText="1"/>
    </xf>
    <xf numFmtId="0" fontId="8" fillId="2" borderId="30" xfId="0" applyFont="1" applyFill="1" applyBorder="1" applyAlignment="1">
      <alignment horizontal="left" vertical="top" wrapText="1"/>
    </xf>
    <xf numFmtId="0" fontId="8" fillId="2" borderId="31" xfId="0" applyFont="1" applyFill="1" applyBorder="1" applyAlignment="1">
      <alignment horizontal="left" vertical="top" wrapText="1"/>
    </xf>
    <xf numFmtId="0" fontId="10" fillId="2" borderId="25" xfId="0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vertical="top" wrapText="1"/>
    </xf>
    <xf numFmtId="0" fontId="12" fillId="2" borderId="25" xfId="0" applyFont="1" applyFill="1" applyBorder="1" applyAlignment="1">
      <alignment horizontal="center" vertical="center" wrapText="1"/>
    </xf>
    <xf numFmtId="0" fontId="13" fillId="2" borderId="0" xfId="0" applyFont="1" applyFill="1"/>
    <xf numFmtId="0" fontId="7" fillId="2" borderId="0" xfId="0" applyFont="1" applyFill="1" applyAlignment="1"/>
    <xf numFmtId="0" fontId="7" fillId="2" borderId="0" xfId="0" applyFont="1" applyFill="1" applyAlignment="1">
      <alignment horizontal="right"/>
    </xf>
    <xf numFmtId="4" fontId="14" fillId="2" borderId="0" xfId="0" applyNumberFormat="1" applyFont="1" applyFill="1" applyAlignment="1">
      <alignment horizontal="right"/>
    </xf>
    <xf numFmtId="4" fontId="11" fillId="2" borderId="0" xfId="0" applyNumberFormat="1" applyFont="1" applyFill="1"/>
    <xf numFmtId="0" fontId="7" fillId="2" borderId="0" xfId="0" applyFont="1" applyFill="1"/>
    <xf numFmtId="0" fontId="3" fillId="2" borderId="0" xfId="0" applyFont="1" applyFill="1" applyAlignment="1"/>
    <xf numFmtId="0" fontId="7" fillId="0" borderId="0" xfId="0" applyFont="1" applyAlignment="1">
      <alignment horizontal="right"/>
    </xf>
    <xf numFmtId="3" fontId="3" fillId="2" borderId="0" xfId="0" applyNumberFormat="1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zoomScale="175" zoomScaleNormal="175" zoomScaleSheetLayoutView="100" workbookViewId="0">
      <pane xSplit="1" ySplit="1" topLeftCell="B2" activePane="bottomRight" state="frozen"/>
      <selection pane="topRight" activeCell="B1" sqref="B1"/>
      <selection pane="bottomLeft" activeCell="A107" sqref="A107"/>
      <selection pane="bottomRight" activeCell="D23" sqref="D23"/>
    </sheetView>
  </sheetViews>
  <sheetFormatPr defaultColWidth="11.5703125" defaultRowHeight="12.75" x14ac:dyDescent="0.2"/>
  <cols>
    <col min="1" max="1" width="20" style="4" customWidth="1"/>
    <col min="2" max="2" width="12.140625" style="4" customWidth="1"/>
    <col min="3" max="3" width="10.7109375" style="4" customWidth="1"/>
    <col min="4" max="4" width="12.28515625" style="4" customWidth="1"/>
    <col min="5" max="6" width="10.7109375" style="4" customWidth="1"/>
    <col min="7" max="7" width="11.7109375" style="4" customWidth="1"/>
    <col min="8" max="8" width="12.5703125" style="4" customWidth="1"/>
    <col min="9" max="12" width="11.5703125" style="54"/>
    <col min="13" max="16384" width="11.5703125" style="4"/>
  </cols>
  <sheetData>
    <row r="1" spans="1:12" ht="15.75" x14ac:dyDescent="0.25">
      <c r="A1" s="3" t="s">
        <v>16</v>
      </c>
      <c r="B1" s="3"/>
      <c r="C1" s="3"/>
      <c r="D1" s="3"/>
      <c r="E1" s="3"/>
      <c r="F1" s="3"/>
      <c r="G1" s="3"/>
      <c r="H1" s="3"/>
      <c r="I1" s="4"/>
      <c r="J1" s="4"/>
      <c r="K1" s="4"/>
      <c r="L1" s="4"/>
    </row>
    <row r="2" spans="1:12" ht="31.5" x14ac:dyDescent="0.25">
      <c r="A2" s="5" t="s">
        <v>8</v>
      </c>
      <c r="B2" s="6" t="s">
        <v>37</v>
      </c>
      <c r="C2" s="6"/>
      <c r="D2" s="6"/>
      <c r="E2" s="6"/>
      <c r="F2" s="6"/>
      <c r="G2" s="6"/>
      <c r="H2" s="6"/>
      <c r="I2" s="4"/>
      <c r="J2" s="4"/>
      <c r="K2" s="4"/>
      <c r="L2" s="4"/>
    </row>
    <row r="3" spans="1:12" ht="47.25" x14ac:dyDescent="0.25">
      <c r="A3" s="7" t="s">
        <v>7</v>
      </c>
      <c r="B3" s="8" t="s">
        <v>25</v>
      </c>
      <c r="C3" s="8"/>
      <c r="D3" s="8"/>
      <c r="E3" s="8"/>
      <c r="F3" s="8"/>
      <c r="G3" s="8"/>
      <c r="H3" s="8"/>
      <c r="I3" s="4"/>
      <c r="J3" s="4"/>
      <c r="K3" s="4"/>
      <c r="L3" s="4"/>
    </row>
    <row r="4" spans="1:12" ht="31.5" customHeight="1" x14ac:dyDescent="0.25">
      <c r="A4" s="9" t="s">
        <v>11</v>
      </c>
      <c r="B4" s="10" t="s">
        <v>15</v>
      </c>
      <c r="C4" s="10"/>
      <c r="D4" s="10"/>
      <c r="E4" s="10"/>
      <c r="F4" s="10"/>
      <c r="G4" s="10"/>
      <c r="H4" s="11">
        <v>3</v>
      </c>
      <c r="I4" s="4"/>
      <c r="J4" s="4"/>
      <c r="K4" s="4"/>
      <c r="L4" s="4"/>
    </row>
    <row r="5" spans="1:12" ht="15" x14ac:dyDescent="0.25">
      <c r="A5" s="12" t="s">
        <v>0</v>
      </c>
      <c r="B5" s="13" t="s">
        <v>1</v>
      </c>
      <c r="C5" s="13"/>
      <c r="D5" s="13"/>
      <c r="E5" s="13"/>
      <c r="F5" s="13"/>
      <c r="G5" s="14" t="s">
        <v>2</v>
      </c>
      <c r="H5" s="15" t="s">
        <v>3</v>
      </c>
      <c r="I5" s="4"/>
      <c r="J5" s="4"/>
      <c r="K5" s="4"/>
      <c r="L5" s="4"/>
    </row>
    <row r="6" spans="1:12" ht="15.75" thickBot="1" x14ac:dyDescent="0.3">
      <c r="A6" s="16"/>
      <c r="B6" s="17">
        <v>1</v>
      </c>
      <c r="C6" s="17">
        <v>2</v>
      </c>
      <c r="D6" s="17">
        <v>3</v>
      </c>
      <c r="E6" s="17">
        <v>4</v>
      </c>
      <c r="F6" s="17">
        <v>5</v>
      </c>
      <c r="G6" s="18" t="s">
        <v>9</v>
      </c>
      <c r="H6" s="19" t="s">
        <v>9</v>
      </c>
      <c r="I6" s="4"/>
      <c r="J6" s="4"/>
      <c r="K6" s="4"/>
      <c r="L6" s="4"/>
    </row>
    <row r="7" spans="1:12" ht="13.5" customHeight="1" x14ac:dyDescent="0.2">
      <c r="A7" s="20" t="s">
        <v>19</v>
      </c>
      <c r="B7" s="21" t="s">
        <v>26</v>
      </c>
      <c r="C7" s="22"/>
      <c r="D7" s="22"/>
      <c r="E7" s="22"/>
      <c r="F7" s="23"/>
      <c r="G7" s="1" t="s">
        <v>23</v>
      </c>
      <c r="H7" s="24" t="s">
        <v>4</v>
      </c>
      <c r="I7" s="4"/>
      <c r="J7" s="4"/>
      <c r="K7" s="4"/>
      <c r="L7" s="4"/>
    </row>
    <row r="8" spans="1:12" ht="15" x14ac:dyDescent="0.2">
      <c r="A8" s="25" t="s">
        <v>21</v>
      </c>
      <c r="B8" s="26">
        <v>1</v>
      </c>
      <c r="C8" s="27"/>
      <c r="D8" s="27"/>
      <c r="E8" s="27"/>
      <c r="F8" s="27"/>
      <c r="G8" s="2" t="s">
        <v>24</v>
      </c>
      <c r="H8" s="28" t="s">
        <v>4</v>
      </c>
      <c r="I8" s="4"/>
      <c r="J8" s="4"/>
      <c r="K8" s="4"/>
      <c r="L8" s="4"/>
    </row>
    <row r="9" spans="1:12" ht="409.5" customHeight="1" x14ac:dyDescent="0.2">
      <c r="A9" s="29" t="s">
        <v>20</v>
      </c>
      <c r="B9" s="30" t="s">
        <v>31</v>
      </c>
      <c r="C9" s="31"/>
      <c r="D9" s="31"/>
      <c r="E9" s="31"/>
      <c r="F9" s="31"/>
      <c r="G9" s="32"/>
      <c r="H9" s="33" t="s">
        <v>4</v>
      </c>
      <c r="I9" s="4"/>
      <c r="J9" s="4"/>
      <c r="K9" s="4"/>
      <c r="L9" s="4"/>
    </row>
    <row r="10" spans="1:12" ht="15" x14ac:dyDescent="0.2">
      <c r="A10" s="25" t="s">
        <v>22</v>
      </c>
      <c r="B10" s="34">
        <v>587500</v>
      </c>
      <c r="C10" s="34">
        <v>584635</v>
      </c>
      <c r="D10" s="34">
        <v>588145</v>
      </c>
      <c r="E10" s="34"/>
      <c r="F10" s="34"/>
      <c r="G10" s="35">
        <f>SUM(B10:F10)/$H$4</f>
        <v>586760</v>
      </c>
      <c r="H10" s="36">
        <v>586760</v>
      </c>
      <c r="I10" s="4"/>
      <c r="J10" s="4"/>
      <c r="K10" s="4"/>
      <c r="L10" s="4"/>
    </row>
    <row r="11" spans="1:12" ht="15.75" thickBot="1" x14ac:dyDescent="0.3">
      <c r="A11" s="37" t="s">
        <v>5</v>
      </c>
      <c r="B11" s="38">
        <f>B10*$B8</f>
        <v>587500</v>
      </c>
      <c r="C11" s="38">
        <f>C10*$B8</f>
        <v>584635</v>
      </c>
      <c r="D11" s="38">
        <f>D10*$B8</f>
        <v>588145</v>
      </c>
      <c r="E11" s="38">
        <f>E10*$B8</f>
        <v>0</v>
      </c>
      <c r="F11" s="38">
        <f>F10*$B8</f>
        <v>0</v>
      </c>
      <c r="G11" s="38"/>
      <c r="H11" s="39">
        <f>H10*$B8</f>
        <v>586760</v>
      </c>
      <c r="I11" s="4"/>
      <c r="J11" s="4"/>
      <c r="K11" s="4"/>
      <c r="L11" s="4"/>
    </row>
    <row r="12" spans="1:12" ht="13.5" customHeight="1" x14ac:dyDescent="0.2">
      <c r="A12" s="20" t="s">
        <v>19</v>
      </c>
      <c r="B12" s="21" t="s">
        <v>27</v>
      </c>
      <c r="C12" s="22"/>
      <c r="D12" s="22"/>
      <c r="E12" s="22"/>
      <c r="F12" s="23"/>
      <c r="G12" s="1" t="s">
        <v>23</v>
      </c>
      <c r="H12" s="24" t="s">
        <v>4</v>
      </c>
      <c r="I12" s="4"/>
      <c r="J12" s="4"/>
      <c r="K12" s="4"/>
      <c r="L12" s="4"/>
    </row>
    <row r="13" spans="1:12" ht="15" x14ac:dyDescent="0.2">
      <c r="A13" s="25" t="s">
        <v>21</v>
      </c>
      <c r="B13" s="26">
        <v>1</v>
      </c>
      <c r="C13" s="27"/>
      <c r="D13" s="27"/>
      <c r="E13" s="27"/>
      <c r="F13" s="27"/>
      <c r="G13" s="2" t="s">
        <v>36</v>
      </c>
      <c r="H13" s="28" t="s">
        <v>4</v>
      </c>
      <c r="I13" s="4"/>
      <c r="J13" s="4"/>
      <c r="K13" s="4"/>
      <c r="L13" s="4"/>
    </row>
    <row r="14" spans="1:12" ht="27.75" customHeight="1" x14ac:dyDescent="0.2">
      <c r="A14" s="29" t="s">
        <v>20</v>
      </c>
      <c r="B14" s="40" t="s">
        <v>30</v>
      </c>
      <c r="C14" s="41"/>
      <c r="D14" s="41"/>
      <c r="E14" s="41"/>
      <c r="F14" s="41"/>
      <c r="G14" s="42"/>
      <c r="H14" s="33" t="s">
        <v>4</v>
      </c>
      <c r="I14" s="4"/>
      <c r="J14" s="4"/>
      <c r="K14" s="4"/>
      <c r="L14" s="4"/>
    </row>
    <row r="15" spans="1:12" ht="15" x14ac:dyDescent="0.2">
      <c r="A15" s="25" t="s">
        <v>22</v>
      </c>
      <c r="B15" s="34">
        <v>56500</v>
      </c>
      <c r="C15" s="34">
        <v>56855</v>
      </c>
      <c r="D15" s="34">
        <v>57185</v>
      </c>
      <c r="E15" s="34"/>
      <c r="F15" s="34"/>
      <c r="G15" s="35">
        <f>SUM(B15:F15)/$H$4</f>
        <v>56846.666666666664</v>
      </c>
      <c r="H15" s="36">
        <v>56847</v>
      </c>
      <c r="I15" s="4"/>
      <c r="J15" s="4"/>
      <c r="K15" s="4"/>
      <c r="L15" s="4"/>
    </row>
    <row r="16" spans="1:12" ht="15.75" thickBot="1" x14ac:dyDescent="0.3">
      <c r="A16" s="37" t="s">
        <v>5</v>
      </c>
      <c r="B16" s="38">
        <f>B15*$B13</f>
        <v>56500</v>
      </c>
      <c r="C16" s="38">
        <f>C15*$B13</f>
        <v>56855</v>
      </c>
      <c r="D16" s="38">
        <f>D15*$B13</f>
        <v>57185</v>
      </c>
      <c r="E16" s="38">
        <f>E15*$B13</f>
        <v>0</v>
      </c>
      <c r="F16" s="38">
        <f>F15*$B13</f>
        <v>0</v>
      </c>
      <c r="G16" s="38"/>
      <c r="H16" s="39">
        <f>H15*$B13</f>
        <v>56847</v>
      </c>
      <c r="I16" s="4"/>
      <c r="J16" s="4"/>
      <c r="K16" s="4"/>
      <c r="L16" s="4"/>
    </row>
    <row r="17" spans="1:13" ht="13.5" customHeight="1" x14ac:dyDescent="0.2">
      <c r="A17" s="20" t="s">
        <v>19</v>
      </c>
      <c r="B17" s="21" t="s">
        <v>28</v>
      </c>
      <c r="C17" s="22"/>
      <c r="D17" s="22"/>
      <c r="E17" s="22"/>
      <c r="F17" s="23"/>
      <c r="G17" s="1" t="s">
        <v>23</v>
      </c>
      <c r="H17" s="24" t="s">
        <v>4</v>
      </c>
      <c r="I17" s="4"/>
      <c r="J17" s="4"/>
      <c r="K17" s="4"/>
      <c r="L17" s="4"/>
    </row>
    <row r="18" spans="1:13" ht="15" x14ac:dyDescent="0.2">
      <c r="A18" s="25" t="s">
        <v>21</v>
      </c>
      <c r="B18" s="26">
        <v>1</v>
      </c>
      <c r="C18" s="27"/>
      <c r="D18" s="27"/>
      <c r="E18" s="27"/>
      <c r="F18" s="27"/>
      <c r="G18" s="2" t="s">
        <v>36</v>
      </c>
      <c r="H18" s="28" t="s">
        <v>4</v>
      </c>
      <c r="I18" s="4"/>
      <c r="J18" s="4"/>
      <c r="K18" s="4"/>
      <c r="L18" s="4"/>
    </row>
    <row r="19" spans="1:13" ht="27.75" customHeight="1" x14ac:dyDescent="0.2">
      <c r="A19" s="29" t="s">
        <v>20</v>
      </c>
      <c r="B19" s="40" t="s">
        <v>29</v>
      </c>
      <c r="C19" s="41"/>
      <c r="D19" s="41"/>
      <c r="E19" s="41"/>
      <c r="F19" s="41"/>
      <c r="G19" s="42"/>
      <c r="H19" s="33" t="s">
        <v>4</v>
      </c>
      <c r="I19" s="4"/>
      <c r="J19" s="4"/>
      <c r="K19" s="4"/>
      <c r="L19" s="4"/>
    </row>
    <row r="20" spans="1:13" ht="15" x14ac:dyDescent="0.2">
      <c r="A20" s="25" t="s">
        <v>22</v>
      </c>
      <c r="B20" s="34">
        <v>166600</v>
      </c>
      <c r="C20" s="34">
        <v>167160</v>
      </c>
      <c r="D20" s="34">
        <v>167820</v>
      </c>
      <c r="E20" s="34"/>
      <c r="F20" s="34"/>
      <c r="G20" s="35">
        <f>SUM(B20:F20)/$H$4</f>
        <v>167193.33333333334</v>
      </c>
      <c r="H20" s="36">
        <v>167193</v>
      </c>
      <c r="I20" s="4"/>
      <c r="J20" s="4"/>
      <c r="K20" s="4"/>
      <c r="L20" s="4"/>
    </row>
    <row r="21" spans="1:13" ht="15.75" thickBot="1" x14ac:dyDescent="0.3">
      <c r="A21" s="37" t="s">
        <v>5</v>
      </c>
      <c r="B21" s="38">
        <f>B20*$B18</f>
        <v>166600</v>
      </c>
      <c r="C21" s="38">
        <f>C20*$B18</f>
        <v>167160</v>
      </c>
      <c r="D21" s="38">
        <f>D20*$B18</f>
        <v>167820</v>
      </c>
      <c r="E21" s="38">
        <f>E20*$B18</f>
        <v>0</v>
      </c>
      <c r="F21" s="38">
        <f>F20*$B18</f>
        <v>0</v>
      </c>
      <c r="G21" s="38"/>
      <c r="H21" s="39">
        <f>H20*$B18</f>
        <v>167193</v>
      </c>
      <c r="I21" s="4"/>
      <c r="J21" s="4"/>
      <c r="K21" s="4"/>
      <c r="L21" s="4"/>
    </row>
    <row r="22" spans="1:13" s="46" customFormat="1" ht="15" thickBot="1" x14ac:dyDescent="0.25">
      <c r="A22" s="43" t="s">
        <v>6</v>
      </c>
      <c r="B22" s="44">
        <f>B11+B16+B21</f>
        <v>810600</v>
      </c>
      <c r="C22" s="44">
        <f t="shared" ref="C22:F22" si="0">C11+C16+C21</f>
        <v>808650</v>
      </c>
      <c r="D22" s="44">
        <f t="shared" si="0"/>
        <v>813150</v>
      </c>
      <c r="E22" s="44">
        <f t="shared" si="0"/>
        <v>0</v>
      </c>
      <c r="F22" s="44">
        <f t="shared" si="0"/>
        <v>0</v>
      </c>
      <c r="G22" s="45"/>
      <c r="H22" s="45"/>
    </row>
    <row r="23" spans="1:13" s="51" customFormat="1" ht="15" x14ac:dyDescent="0.25">
      <c r="A23" s="47" t="s">
        <v>32</v>
      </c>
      <c r="B23" s="47"/>
      <c r="C23" s="47"/>
      <c r="D23" s="47"/>
      <c r="E23" s="47"/>
      <c r="F23" s="47"/>
      <c r="G23" s="48" t="s">
        <v>10</v>
      </c>
      <c r="H23" s="49">
        <f>H11+H16+H21</f>
        <v>810800</v>
      </c>
      <c r="I23" s="50"/>
      <c r="J23" s="50"/>
      <c r="K23" s="50"/>
      <c r="L23" s="50"/>
      <c r="M23" s="50"/>
    </row>
    <row r="25" spans="1:13" s="51" customFormat="1" ht="15" x14ac:dyDescent="0.25">
      <c r="A25" s="48" t="s">
        <v>12</v>
      </c>
      <c r="B25" s="47" t="s">
        <v>33</v>
      </c>
      <c r="C25" s="47"/>
      <c r="D25" s="47"/>
      <c r="E25" s="47"/>
      <c r="F25" s="47"/>
      <c r="G25" s="47"/>
      <c r="H25" s="47"/>
    </row>
    <row r="26" spans="1:13" s="51" customFormat="1" ht="15" x14ac:dyDescent="0.25">
      <c r="A26" s="48" t="s">
        <v>13</v>
      </c>
      <c r="B26" s="47" t="s">
        <v>34</v>
      </c>
      <c r="C26" s="47"/>
      <c r="D26" s="47"/>
      <c r="E26" s="47"/>
      <c r="F26" s="47"/>
      <c r="G26" s="47"/>
      <c r="H26" s="47"/>
    </row>
    <row r="27" spans="1:13" s="51" customFormat="1" ht="15" x14ac:dyDescent="0.25">
      <c r="A27" s="48" t="s">
        <v>14</v>
      </c>
      <c r="B27" s="47" t="s">
        <v>35</v>
      </c>
      <c r="C27" s="47"/>
      <c r="D27" s="47"/>
      <c r="E27" s="47"/>
      <c r="F27" s="47"/>
      <c r="G27" s="47"/>
      <c r="H27" s="47"/>
    </row>
    <row r="28" spans="1:13" s="51" customFormat="1" ht="15" x14ac:dyDescent="0.25">
      <c r="A28" s="47"/>
      <c r="B28" s="47"/>
      <c r="C28" s="47"/>
      <c r="D28" s="47"/>
      <c r="E28" s="47"/>
      <c r="F28" s="47"/>
      <c r="G28" s="47"/>
      <c r="H28" s="47"/>
    </row>
    <row r="29" spans="1:13" ht="15" x14ac:dyDescent="0.25">
      <c r="A29" s="47" t="s">
        <v>18</v>
      </c>
      <c r="B29" s="52"/>
      <c r="C29" s="52"/>
      <c r="D29" s="52"/>
      <c r="E29" s="52"/>
      <c r="F29" s="52"/>
      <c r="G29" s="52"/>
      <c r="H29" s="53" t="s">
        <v>17</v>
      </c>
      <c r="I29" s="4"/>
      <c r="J29" s="4"/>
      <c r="K29" s="4"/>
      <c r="L29" s="4"/>
    </row>
  </sheetData>
  <sheetProtection selectLockedCells="1" selectUnlockedCells="1"/>
  <mergeCells count="14">
    <mergeCell ref="B12:F12"/>
    <mergeCell ref="B7:F7"/>
    <mergeCell ref="B8:F8"/>
    <mergeCell ref="B9:G9"/>
    <mergeCell ref="A1:H1"/>
    <mergeCell ref="B2:H2"/>
    <mergeCell ref="B3:H3"/>
    <mergeCell ref="B5:F5"/>
    <mergeCell ref="B4:G4"/>
    <mergeCell ref="B13:F13"/>
    <mergeCell ref="B14:G14"/>
    <mergeCell ref="B17:F17"/>
    <mergeCell ref="B18:F18"/>
    <mergeCell ref="B19:G19"/>
  </mergeCells>
  <pageMargins left="0.31496062992125984" right="7.874015748031496E-2" top="3.937007874015748E-2" bottom="7.874015748031496E-2" header="0.51181102362204722" footer="0.51181102362204722"/>
  <pageSetup paperSize="9" scale="95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2018-12-25T05:22:15Z</cp:lastPrinted>
  <dcterms:created xsi:type="dcterms:W3CDTF">2012-04-02T10:33:59Z</dcterms:created>
  <dcterms:modified xsi:type="dcterms:W3CDTF">2019-02-06T05:21:00Z</dcterms:modified>
</cp:coreProperties>
</file>