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расчет без серверной" sheetId="18" r:id="rId1"/>
    <sheet name="общая" sheetId="17" r:id="rId2"/>
  </sheets>
  <calcPr calcId="145621"/>
</workbook>
</file>

<file path=xl/calcChain.xml><?xml version="1.0" encoding="utf-8"?>
<calcChain xmlns="http://schemas.openxmlformats.org/spreadsheetml/2006/main">
  <c r="K10" i="18" l="1"/>
  <c r="J8" i="18"/>
  <c r="J9" i="18"/>
  <c r="F9" i="18"/>
  <c r="F8" i="18"/>
  <c r="E9" i="18"/>
  <c r="D9" i="18"/>
  <c r="K9" i="18" s="1"/>
  <c r="E8" i="18"/>
  <c r="D8" i="18"/>
  <c r="K8" i="18" l="1"/>
  <c r="H11" i="17"/>
  <c r="G8" i="17"/>
  <c r="F11" i="17"/>
  <c r="F10" i="17"/>
  <c r="F9" i="17"/>
  <c r="F8" i="17"/>
  <c r="D10" i="17"/>
  <c r="D9" i="17"/>
  <c r="D8" i="17"/>
  <c r="D11" i="17" s="1"/>
  <c r="E10" i="17"/>
  <c r="E9" i="17"/>
  <c r="E8" i="17"/>
  <c r="E11" i="17" l="1"/>
  <c r="G10" i="17"/>
  <c r="H10" i="17" s="1"/>
  <c r="G9" i="17"/>
  <c r="H9" i="17" s="1"/>
  <c r="G11" i="17" l="1"/>
  <c r="H8" i="17"/>
</calcChain>
</file>

<file path=xl/sharedStrings.xml><?xml version="1.0" encoding="utf-8"?>
<sst xmlns="http://schemas.openxmlformats.org/spreadsheetml/2006/main" count="58" uniqueCount="38">
  <si>
    <t xml:space="preserve">IV. Обоснование начальной (максимальной) цены контракта </t>
  </si>
  <si>
    <t>Сроки оказания услуг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</si>
  <si>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</si>
  <si>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</si>
  <si>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</si>
  <si>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</si>
  <si>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</si>
  <si>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>1* (с применением уровня инфляции, не превышающего 3,2 % на 2017 год )</t>
  </si>
  <si>
    <t>2* (с применением уровня инфляции, не превышающего 4,0 % на 2018 год )</t>
  </si>
  <si>
    <t>3* (с применением уровня инфляции, не превышающего 4,0 % на 2019 год)</t>
  </si>
  <si>
    <t xml:space="preserve">Средняя цена, рублей </t>
  </si>
  <si>
    <t xml:space="preserve">Всего начальная (макисмальная) цена контракта, рублей </t>
  </si>
  <si>
    <t xml:space="preserve">Данный расчет произведен на основании ценовой информации. В качестве источников ценовой информации использованы цены ранее заключенных муниципальных контрактов с учетом уровня инфляции, который определен на основании Федерального закона «О Федеральном бюджете на 2017 год и на плановый 2018 и 2019 годов» от 19.12.2016 № 415-ФЗ. </t>
  </si>
  <si>
    <t>Исп.  Гл. эксперт М.Г. Филиппова, 8 (34675) 50047</t>
  </si>
  <si>
    <t>Адрес объекта</t>
  </si>
  <si>
    <t>на оказание услуг по техническому обслуживанию систем кондиционирования</t>
  </si>
  <si>
    <t xml:space="preserve">Техническое обслуживание систем кондиционирования в офисных помещениях </t>
  </si>
  <si>
    <t>Администрация, г. Югорск ул. 40 лет Победы, д. 11</t>
  </si>
  <si>
    <t>Техническое обслуживание систем кондиционирования в помещении серверной</t>
  </si>
  <si>
    <t>Техническое обслуживание систем кондиционирования в помещениях отдела записи актов гражданского состояния</t>
  </si>
  <si>
    <t>Отдел записи актов гражданского состояния, г. Югорск, ул. Спортивная, д. 2</t>
  </si>
  <si>
    <t>С момента заключения муниципального контракта, но не ранее  01 января 2018 года по 31 октября 2018 года</t>
  </si>
  <si>
    <t>2* Муниципальный контракт № 0187300005816000396-0146567-01 от 09.01.2017 .</t>
  </si>
  <si>
    <t>1* Муниципальный контракт № 0187300005815000526-0146567-01 от 17.12.2015 .</t>
  </si>
  <si>
    <t xml:space="preserve">3* Муниципальный контракт № 0187300005817000411-0146567-01 от 27.12.2017 .
</t>
  </si>
  <si>
    <t>ИТОГО начальная (максимальная) цена контракта составляет 66 301 (шестьдесят шесть тысяч триста один) рубль 01 копейка.</t>
  </si>
  <si>
    <t>С момента заключения муниципального контракта, но не ранее 01 января 2018 по 31 декабря 2018 года</t>
  </si>
  <si>
    <t>С момента заключения муниципального контракта, но не ранее  01 января 2020 года по 31  октября 2018 года</t>
  </si>
  <si>
    <t>С момента заключения муниципального контракта, но не ранее  01 января 2020 года по 31  октября 2020 года</t>
  </si>
  <si>
    <t>1* (с применением уровня инфляции, не превышающего 3,2 % в 2017 году 3,4 % в 2018 году, 4,3 % в 2019 году )</t>
  </si>
  <si>
    <t>1*</t>
  </si>
  <si>
    <t>2*</t>
  </si>
  <si>
    <t>3*</t>
  </si>
  <si>
    <t>2* (с применением уровня инфляции, не превышающего 3,4 % в 2018 году, 4,3 % в 2019 году)</t>
  </si>
  <si>
    <t>3* (с применением уровня инфляции, не превышающего  4,3 % в 2019 году)</t>
  </si>
  <si>
    <t>ИТОГО начальная (максимальная) цена контракта составляет 37 240 (тридцать семь тысяч двести сорок) рублей 39 копеек.</t>
  </si>
  <si>
    <t xml:space="preserve">Данный расчет на оказание услуг по комплексной очистке кровли от снега и льда произведен на основании ценовой информации. В качестве источников ценовой информации использованы цены ранее исполненных муниципальных контрактов с учетом уровня инфляции, который определен на основании: Федерального закона «О Федеральном бюджете на 2019 год и на плановый 2020 и 2021 годов» от 29.11.2018 № 459-ФЗ, Федерального закона от 19 декабря 2016 г. N 415-ФЗ "О федеральном бюджете на 2017 год и на плановый период 2018 и 2019 годов", Федерального закона от 5 декабря 2017 г. N 362-ФЗ "О федеральном бюджете на 2018 год и на плановый период 2019 и 2020 годов"
</t>
  </si>
  <si>
    <t>Исп.  Гл. специалист Н.Б. Королева, 8 (34675) 50047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</si>
</sst>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  <xf numFmtId="2" fontId="1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6" workbookViewId="0">
      <selection sqref="A1:K22"/>
    </sheetView>
  </sheetViews>
  <sheetFormatPr defaultColWidth="8.85546875" defaultRowHeight="15" x14ac:dyDescent="0.25"/>
  <cols>
    <col min="1" max="1" width="17.140625" style="1" customWidth="1"/>
    <col min="2" max="2" width="33.5703125" style="1" customWidth="1"/>
    <col min="3" max="3" width="16.5703125" style="1" customWidth="1"/>
    <col min="4" max="4" width="10.28515625" style="1" customWidth="1"/>
    <col min="5" max="6" width="9.140625" style="1" customWidth="1"/>
    <col min="7" max="7" width="12.85546875" style="1" customWidth="1"/>
    <col min="8" max="8" width="12.5703125" style="1" customWidth="1"/>
    <col min="9" max="9" width="14.42578125" style="1" customWidth="1"/>
    <col min="10" max="10" width="13.7109375" style="1" customWidth="1"/>
    <col min="11" max="11" width="15.42578125" style="1" customWidth="1"/>
    <col min="12" max="16384" width="8.85546875" style="1"/>
  </cols>
  <sheetData>
    <row r="1" spans="1:11" ht="1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2"/>
    </row>
    <row r="2" spans="1:11" ht="13.5" customHeight="1" x14ac:dyDescent="0.25">
      <c r="A2" s="1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2"/>
    </row>
    <row r="3" spans="1:11" ht="15" customHeight="1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3"/>
    </row>
    <row r="4" spans="1:11" ht="15" customHeight="1" thickBot="1" x14ac:dyDescent="0.3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3"/>
    </row>
    <row r="5" spans="1:11" ht="59.25" customHeight="1" thickBot="1" x14ac:dyDescent="0.3">
      <c r="A5" s="17" t="s">
        <v>4</v>
      </c>
      <c r="B5" s="17" t="s">
        <v>14</v>
      </c>
      <c r="C5" s="17" t="s">
        <v>1</v>
      </c>
      <c r="D5" s="17" t="s">
        <v>5</v>
      </c>
      <c r="E5" s="17"/>
      <c r="F5" s="17"/>
      <c r="G5" s="17"/>
      <c r="H5" s="17"/>
      <c r="I5" s="17"/>
      <c r="J5" s="17"/>
      <c r="K5" s="17" t="s">
        <v>11</v>
      </c>
    </row>
    <row r="6" spans="1:11" ht="15" customHeight="1" thickBot="1" x14ac:dyDescent="0.3">
      <c r="A6" s="17"/>
      <c r="B6" s="17"/>
      <c r="C6" s="17"/>
      <c r="D6" s="17" t="s">
        <v>30</v>
      </c>
      <c r="E6" s="17" t="s">
        <v>31</v>
      </c>
      <c r="F6" s="18" t="s">
        <v>32</v>
      </c>
      <c r="G6" s="20" t="s">
        <v>29</v>
      </c>
      <c r="H6" s="20" t="s">
        <v>33</v>
      </c>
      <c r="I6" s="22" t="s">
        <v>34</v>
      </c>
      <c r="J6" s="17" t="s">
        <v>10</v>
      </c>
      <c r="K6" s="17"/>
    </row>
    <row r="7" spans="1:11" ht="99.75" customHeight="1" thickBot="1" x14ac:dyDescent="0.3">
      <c r="A7" s="17"/>
      <c r="B7" s="17"/>
      <c r="C7" s="17"/>
      <c r="D7" s="17"/>
      <c r="E7" s="17"/>
      <c r="F7" s="19"/>
      <c r="G7" s="21"/>
      <c r="H7" s="21"/>
      <c r="I7" s="22"/>
      <c r="J7" s="17"/>
      <c r="K7" s="17"/>
    </row>
    <row r="8" spans="1:11" ht="91.5" customHeight="1" thickBot="1" x14ac:dyDescent="0.3">
      <c r="A8" s="5" t="s">
        <v>16</v>
      </c>
      <c r="B8" s="9" t="s">
        <v>17</v>
      </c>
      <c r="C8" s="5" t="s">
        <v>28</v>
      </c>
      <c r="D8" s="6">
        <f>27192.4+(27192.4*3.2%)</f>
        <v>28062.556800000002</v>
      </c>
      <c r="E8" s="6">
        <f>23669.1+(23669.1*4%)</f>
        <v>24615.863999999998</v>
      </c>
      <c r="F8" s="6">
        <f>15946.8+(15946.8*4%)</f>
        <v>16584.671999999999</v>
      </c>
      <c r="G8" s="6">
        <v>31232.86</v>
      </c>
      <c r="H8" s="6">
        <v>26547.27</v>
      </c>
      <c r="I8" s="6">
        <v>17297.810000000001</v>
      </c>
      <c r="J8" s="6">
        <f>ROUND((G8+H8+I8)/3,2)</f>
        <v>25025.98</v>
      </c>
      <c r="K8" s="7">
        <f>J8</f>
        <v>25025.98</v>
      </c>
    </row>
    <row r="9" spans="1:11" ht="102.75" customHeight="1" thickBot="1" x14ac:dyDescent="0.3">
      <c r="A9" s="5" t="s">
        <v>19</v>
      </c>
      <c r="B9" s="9" t="s">
        <v>20</v>
      </c>
      <c r="C9" s="5" t="s">
        <v>28</v>
      </c>
      <c r="D9" s="6">
        <f>10903.47+(10903.47*3.2%)</f>
        <v>11252.38104</v>
      </c>
      <c r="E9" s="6">
        <f>12806.6+(12806.6*4%)</f>
        <v>13318.864</v>
      </c>
      <c r="F9" s="6">
        <f>8993.8+(8993.8*4%)</f>
        <v>9353.5519999999997</v>
      </c>
      <c r="G9" s="6">
        <v>12523.59</v>
      </c>
      <c r="H9" s="6">
        <v>14363.88</v>
      </c>
      <c r="I9" s="6">
        <v>9755.75</v>
      </c>
      <c r="J9" s="6">
        <f>ROUND((G9+H9+I9)/3,2)</f>
        <v>12214.41</v>
      </c>
      <c r="K9" s="7">
        <f t="shared" ref="K9" si="0">J9</f>
        <v>12214.41</v>
      </c>
    </row>
    <row r="10" spans="1:11" ht="58.5" customHeight="1" thickBot="1" x14ac:dyDescent="0.3">
      <c r="A10" s="8" t="s">
        <v>2</v>
      </c>
      <c r="B10" s="5"/>
      <c r="C10" s="5"/>
      <c r="D10" s="6"/>
      <c r="E10" s="6"/>
      <c r="F10" s="6"/>
      <c r="G10" s="6"/>
      <c r="H10" s="6"/>
      <c r="I10" s="6"/>
      <c r="J10" s="6"/>
      <c r="K10" s="7">
        <f>SUM(K8:K9)</f>
        <v>37240.39</v>
      </c>
    </row>
    <row r="11" spans="1:11" ht="15" customHeight="1" x14ac:dyDescent="0.25">
      <c r="A11" s="14" t="s">
        <v>35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18.75" customHeight="1" x14ac:dyDescent="0.25">
      <c r="A12" s="23" t="s">
        <v>23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18.75" customHeight="1" x14ac:dyDescent="0.25">
      <c r="A13" s="23" t="s">
        <v>22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5" customHeight="1" x14ac:dyDescent="0.25">
      <c r="A14" s="23" t="s">
        <v>24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1" ht="8.2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1" ht="2.65" customHeight="1" x14ac:dyDescent="0.25"/>
    <row r="17" spans="1:11" ht="2.25" customHeight="1" x14ac:dyDescent="0.25">
      <c r="A17" s="24" t="s">
        <v>36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6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54.75" customHeight="1" x14ac:dyDescent="0.25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2" spans="1:11" x14ac:dyDescent="0.25">
      <c r="A22" s="24" t="s">
        <v>37</v>
      </c>
      <c r="B22" s="24"/>
      <c r="C22" s="24"/>
      <c r="D22" s="24"/>
    </row>
  </sheetData>
  <mergeCells count="22">
    <mergeCell ref="A22:D22"/>
    <mergeCell ref="J6:J7"/>
    <mergeCell ref="A12:K12"/>
    <mergeCell ref="A13:K13"/>
    <mergeCell ref="A14:K14"/>
    <mergeCell ref="A17:K20"/>
    <mergeCell ref="A11:K11"/>
    <mergeCell ref="A1:J1"/>
    <mergeCell ref="A2:J2"/>
    <mergeCell ref="A3:J3"/>
    <mergeCell ref="A4:J4"/>
    <mergeCell ref="A5:A7"/>
    <mergeCell ref="B5:B7"/>
    <mergeCell ref="C5:C7"/>
    <mergeCell ref="D5:J5"/>
    <mergeCell ref="F6:F7"/>
    <mergeCell ref="G6:G7"/>
    <mergeCell ref="H6:H7"/>
    <mergeCell ref="K5:K7"/>
    <mergeCell ref="D6:D7"/>
    <mergeCell ref="E6:E7"/>
    <mergeCell ref="I6:I7"/>
  </mergeCells>
  <pageMargins left="0.31" right="0.51181102362204722" top="0.19685039370078741" bottom="0.37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4" workbookViewId="0">
      <selection activeCell="A9" sqref="A9:H9"/>
    </sheetView>
  </sheetViews>
  <sheetFormatPr defaultColWidth="8.85546875" defaultRowHeight="15" x14ac:dyDescent="0.25"/>
  <cols>
    <col min="1" max="1" width="17.140625" style="1" customWidth="1"/>
    <col min="2" max="2" width="33.5703125" style="1" customWidth="1"/>
    <col min="3" max="3" width="16.5703125" style="1" customWidth="1"/>
    <col min="4" max="4" width="18.28515625" style="1" customWidth="1"/>
    <col min="5" max="5" width="17.5703125" style="1" customWidth="1"/>
    <col min="6" max="6" width="17.28515625" style="1" customWidth="1"/>
    <col min="7" max="7" width="13.7109375" style="1" customWidth="1"/>
    <col min="8" max="8" width="15.42578125" style="1" customWidth="1"/>
    <col min="9" max="16384" width="8.85546875" style="1"/>
  </cols>
  <sheetData>
    <row r="1" spans="1:8" ht="15" customHeight="1" x14ac:dyDescent="0.25">
      <c r="A1" s="15" t="s">
        <v>0</v>
      </c>
      <c r="B1" s="15"/>
      <c r="C1" s="15"/>
      <c r="D1" s="15"/>
      <c r="E1" s="15"/>
      <c r="F1" s="15"/>
      <c r="G1" s="15"/>
      <c r="H1" s="2"/>
    </row>
    <row r="2" spans="1:8" ht="13.5" customHeight="1" x14ac:dyDescent="0.25">
      <c r="A2" s="15" t="s">
        <v>15</v>
      </c>
      <c r="B2" s="15"/>
      <c r="C2" s="15"/>
      <c r="D2" s="15"/>
      <c r="E2" s="15"/>
      <c r="F2" s="15"/>
      <c r="G2" s="15"/>
      <c r="H2" s="2"/>
    </row>
    <row r="3" spans="1:8" ht="15" customHeight="1" x14ac:dyDescent="0.25">
      <c r="A3" s="16" t="s">
        <v>6</v>
      </c>
      <c r="B3" s="16"/>
      <c r="C3" s="16"/>
      <c r="D3" s="16"/>
      <c r="E3" s="16"/>
      <c r="F3" s="16"/>
      <c r="G3" s="16"/>
      <c r="H3" s="3"/>
    </row>
    <row r="4" spans="1:8" ht="15" customHeight="1" thickBot="1" x14ac:dyDescent="0.3">
      <c r="A4" s="16" t="s">
        <v>3</v>
      </c>
      <c r="B4" s="16"/>
      <c r="C4" s="16"/>
      <c r="D4" s="16"/>
      <c r="E4" s="16"/>
      <c r="F4" s="16"/>
      <c r="G4" s="16"/>
      <c r="H4" s="3"/>
    </row>
    <row r="5" spans="1:8" ht="59.25" customHeight="1" thickBot="1" x14ac:dyDescent="0.3">
      <c r="A5" s="17" t="s">
        <v>4</v>
      </c>
      <c r="B5" s="17" t="s">
        <v>14</v>
      </c>
      <c r="C5" s="17" t="s">
        <v>1</v>
      </c>
      <c r="D5" s="17" t="s">
        <v>5</v>
      </c>
      <c r="E5" s="17"/>
      <c r="F5" s="17"/>
      <c r="G5" s="17"/>
      <c r="H5" s="17" t="s">
        <v>11</v>
      </c>
    </row>
    <row r="6" spans="1:8" ht="15" customHeight="1" thickBot="1" x14ac:dyDescent="0.3">
      <c r="A6" s="17"/>
      <c r="B6" s="17"/>
      <c r="C6" s="17"/>
      <c r="D6" s="17" t="s">
        <v>7</v>
      </c>
      <c r="E6" s="17" t="s">
        <v>8</v>
      </c>
      <c r="F6" s="17" t="s">
        <v>9</v>
      </c>
      <c r="G6" s="17" t="s">
        <v>10</v>
      </c>
      <c r="H6" s="17"/>
    </row>
    <row r="7" spans="1:8" ht="72" customHeight="1" thickBot="1" x14ac:dyDescent="0.3">
      <c r="A7" s="17"/>
      <c r="B7" s="17"/>
      <c r="C7" s="17"/>
      <c r="D7" s="17"/>
      <c r="E7" s="17"/>
      <c r="F7" s="17"/>
      <c r="G7" s="17"/>
      <c r="H7" s="17"/>
    </row>
    <row r="8" spans="1:8" ht="91.5" customHeight="1" thickBot="1" x14ac:dyDescent="0.3">
      <c r="A8" s="5" t="s">
        <v>16</v>
      </c>
      <c r="B8" s="9" t="s">
        <v>17</v>
      </c>
      <c r="C8" s="5" t="s">
        <v>27</v>
      </c>
      <c r="D8" s="6">
        <f>27192.4+(27192.4*3.2%)</f>
        <v>28062.556800000002</v>
      </c>
      <c r="E8" s="6">
        <f>23669.1+(23669.1*4%)</f>
        <v>24615.863999999998</v>
      </c>
      <c r="F8" s="6">
        <f>15946.8+(15946.8*4%)</f>
        <v>16584.671999999999</v>
      </c>
      <c r="G8" s="6">
        <f>(D8+E8+F8)/3</f>
        <v>23087.6976</v>
      </c>
      <c r="H8" s="7">
        <f>G8</f>
        <v>23087.6976</v>
      </c>
    </row>
    <row r="9" spans="1:8" ht="96" customHeight="1" thickBot="1" x14ac:dyDescent="0.3">
      <c r="A9" s="10" t="s">
        <v>18</v>
      </c>
      <c r="B9" s="11" t="s">
        <v>17</v>
      </c>
      <c r="C9" s="10" t="s">
        <v>26</v>
      </c>
      <c r="D9" s="12">
        <f>38763.54+(38763.54*3.2%)</f>
        <v>40003.973279999998</v>
      </c>
      <c r="E9" s="12">
        <f>33061.6+(33061.6*4%)</f>
        <v>34384.063999999998</v>
      </c>
      <c r="F9" s="12">
        <f>20506.82+(20506.82*4%)</f>
        <v>21327.092799999999</v>
      </c>
      <c r="G9" s="12">
        <f t="shared" ref="G9:G10" si="0">(D9+E9+F9)/3</f>
        <v>31905.043359999996</v>
      </c>
      <c r="H9" s="13">
        <f t="shared" ref="H9:H10" si="1">G9</f>
        <v>31905.043359999996</v>
      </c>
    </row>
    <row r="10" spans="1:8" ht="102.75" customHeight="1" thickBot="1" x14ac:dyDescent="0.3">
      <c r="A10" s="5" t="s">
        <v>19</v>
      </c>
      <c r="B10" s="9" t="s">
        <v>20</v>
      </c>
      <c r="C10" s="5" t="s">
        <v>21</v>
      </c>
      <c r="D10" s="6">
        <f>10903.47+(10903.47*3.2%)</f>
        <v>11252.38104</v>
      </c>
      <c r="E10" s="6">
        <f>12806.6+(12806.6*4%)</f>
        <v>13318.864</v>
      </c>
      <c r="F10" s="6">
        <f>8993.8+(8993.8*4%)</f>
        <v>9353.5519999999997</v>
      </c>
      <c r="G10" s="6">
        <f t="shared" si="0"/>
        <v>11308.265680000002</v>
      </c>
      <c r="H10" s="7">
        <f t="shared" si="1"/>
        <v>11308.265680000002</v>
      </c>
    </row>
    <row r="11" spans="1:8" ht="58.5" customHeight="1" thickBot="1" x14ac:dyDescent="0.3">
      <c r="A11" s="8" t="s">
        <v>2</v>
      </c>
      <c r="B11" s="5"/>
      <c r="C11" s="5"/>
      <c r="D11" s="6">
        <f>D8+D9+D10</f>
        <v>79318.911120000004</v>
      </c>
      <c r="E11" s="6">
        <f>E8+E9+E10</f>
        <v>72318.792000000001</v>
      </c>
      <c r="F11" s="6">
        <f>F8+F9+F10</f>
        <v>47265.316800000001</v>
      </c>
      <c r="G11" s="6">
        <f>(D11+E11+F11)/3</f>
        <v>66301.006640000007</v>
      </c>
      <c r="H11" s="7">
        <f>H8+H9+H10</f>
        <v>66301.006639999992</v>
      </c>
    </row>
    <row r="12" spans="1:8" ht="15" customHeight="1" x14ac:dyDescent="0.25">
      <c r="A12" s="14" t="s">
        <v>25</v>
      </c>
      <c r="B12" s="14"/>
      <c r="C12" s="14"/>
      <c r="D12" s="14"/>
      <c r="E12" s="14"/>
      <c r="F12" s="14"/>
      <c r="G12" s="14"/>
      <c r="H12" s="14"/>
    </row>
    <row r="13" spans="1:8" ht="18.75" customHeight="1" x14ac:dyDescent="0.25">
      <c r="A13" s="23" t="s">
        <v>23</v>
      </c>
      <c r="B13" s="23"/>
      <c r="C13" s="23"/>
      <c r="D13" s="23"/>
      <c r="E13" s="23"/>
      <c r="F13" s="23"/>
      <c r="G13" s="23"/>
      <c r="H13" s="23"/>
    </row>
    <row r="14" spans="1:8" ht="18.75" customHeight="1" x14ac:dyDescent="0.25">
      <c r="A14" s="23" t="s">
        <v>22</v>
      </c>
      <c r="B14" s="23"/>
      <c r="C14" s="23"/>
      <c r="D14" s="23"/>
      <c r="E14" s="23"/>
      <c r="F14" s="23"/>
      <c r="G14" s="23"/>
      <c r="H14" s="23"/>
    </row>
    <row r="15" spans="1:8" ht="15" customHeight="1" x14ac:dyDescent="0.25">
      <c r="A15" s="23" t="s">
        <v>24</v>
      </c>
      <c r="B15" s="23"/>
      <c r="C15" s="23"/>
      <c r="D15" s="23"/>
      <c r="E15" s="23"/>
      <c r="F15" s="23"/>
      <c r="G15" s="23"/>
      <c r="H15" s="23"/>
    </row>
    <row r="16" spans="1:8" ht="8.25" customHeight="1" x14ac:dyDescent="0.25">
      <c r="A16" s="4"/>
      <c r="B16" s="4"/>
      <c r="C16" s="4"/>
      <c r="D16" s="4"/>
      <c r="E16" s="4"/>
      <c r="F16" s="4"/>
      <c r="G16" s="4"/>
    </row>
    <row r="17" spans="1:8" ht="2.65" customHeight="1" x14ac:dyDescent="0.25"/>
    <row r="18" spans="1:8" ht="2.25" customHeight="1" x14ac:dyDescent="0.25">
      <c r="A18" s="24" t="s">
        <v>12</v>
      </c>
      <c r="B18" s="24"/>
      <c r="C18" s="24"/>
      <c r="D18" s="24"/>
      <c r="E18" s="24"/>
      <c r="F18" s="24"/>
      <c r="G18" s="24"/>
      <c r="H18" s="24"/>
    </row>
    <row r="19" spans="1:8" ht="6" customHeight="1" x14ac:dyDescent="0.25">
      <c r="A19" s="24"/>
      <c r="B19" s="24"/>
      <c r="C19" s="24"/>
      <c r="D19" s="24"/>
      <c r="E19" s="24"/>
      <c r="F19" s="24"/>
      <c r="G19" s="24"/>
      <c r="H19" s="24"/>
    </row>
    <row r="20" spans="1:8" x14ac:dyDescent="0.25">
      <c r="A20" s="24"/>
      <c r="B20" s="24"/>
      <c r="C20" s="24"/>
      <c r="D20" s="24"/>
      <c r="E20" s="24"/>
      <c r="F20" s="24"/>
      <c r="G20" s="24"/>
      <c r="H20" s="24"/>
    </row>
    <row r="21" spans="1:8" ht="27" customHeight="1" x14ac:dyDescent="0.25">
      <c r="A21" s="24"/>
      <c r="B21" s="24"/>
      <c r="C21" s="24"/>
      <c r="D21" s="24"/>
      <c r="E21" s="24"/>
      <c r="F21" s="24"/>
      <c r="G21" s="24"/>
      <c r="H21" s="24"/>
    </row>
    <row r="23" spans="1:8" x14ac:dyDescent="0.25">
      <c r="A23" s="24" t="s">
        <v>13</v>
      </c>
      <c r="B23" s="24"/>
      <c r="C23" s="24"/>
      <c r="D23" s="24"/>
    </row>
  </sheetData>
  <mergeCells count="19">
    <mergeCell ref="H5:H7"/>
    <mergeCell ref="A18:H21"/>
    <mergeCell ref="A23:D23"/>
    <mergeCell ref="A12:H12"/>
    <mergeCell ref="A13:H13"/>
    <mergeCell ref="A15:H15"/>
    <mergeCell ref="A14:H14"/>
    <mergeCell ref="A1:G1"/>
    <mergeCell ref="A2:G2"/>
    <mergeCell ref="A3:G3"/>
    <mergeCell ref="A4:G4"/>
    <mergeCell ref="A5:A7"/>
    <mergeCell ref="B5:B7"/>
    <mergeCell ref="C5:C7"/>
    <mergeCell ref="D6:D7"/>
    <mergeCell ref="E6:E7"/>
    <mergeCell ref="F6:F7"/>
    <mergeCell ref="G6:G7"/>
    <mergeCell ref="D5:G5"/>
  </mergeCells>
  <pageMargins left="0.31" right="0.51181102362204722" top="0.19685039370078741" bottom="0.37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расчет без серверной</vt:lpstr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2019-11-21T09:40:31Z</dcterms:modified>
</cp:coreProperties>
</file>