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Мои документы\Муниципальные закупки\Закупки 2024\ЭА - поставка запасных частей для СВТ\"/>
    </mc:Choice>
  </mc:AlternateContent>
  <bookViews>
    <workbookView xWindow="0" yWindow="0" windowWidth="16380" windowHeight="8190" tabRatio="161"/>
  </bookViews>
  <sheets>
    <sheet name="Лист2" sheetId="1" r:id="rId1"/>
  </sheets>
  <definedNames>
    <definedName name="_xlnm.Print_Titles" localSheetId="0">Лист2!$9:$10</definedName>
    <definedName name="_xlnm.Print_Area" localSheetId="0">Лист2!$A$1:$G$88</definedName>
  </definedNames>
  <calcPr calcId="152511" iterateDelta="1E-4"/>
</workbook>
</file>

<file path=xl/calcChain.xml><?xml version="1.0" encoding="utf-8"?>
<calcChain xmlns="http://schemas.openxmlformats.org/spreadsheetml/2006/main">
  <c r="G82" i="1" l="1"/>
  <c r="E81" i="1"/>
  <c r="D81" i="1"/>
  <c r="C81" i="1"/>
  <c r="G80" i="1" l="1"/>
  <c r="E80" i="1"/>
  <c r="D80" i="1"/>
  <c r="C80" i="1"/>
  <c r="F79" i="1"/>
  <c r="G75" i="1"/>
  <c r="E75" i="1"/>
  <c r="D75" i="1"/>
  <c r="C75" i="1"/>
  <c r="F74" i="1"/>
  <c r="G70" i="1"/>
  <c r="E70" i="1"/>
  <c r="D70" i="1"/>
  <c r="C70" i="1"/>
  <c r="F69" i="1"/>
  <c r="G65" i="1"/>
  <c r="E65" i="1"/>
  <c r="D65" i="1"/>
  <c r="C65" i="1"/>
  <c r="F64" i="1"/>
  <c r="G60" i="1"/>
  <c r="E60" i="1"/>
  <c r="D60" i="1"/>
  <c r="C60" i="1"/>
  <c r="F59" i="1"/>
  <c r="G55" i="1"/>
  <c r="E55" i="1"/>
  <c r="D55" i="1"/>
  <c r="C55" i="1"/>
  <c r="F54" i="1"/>
  <c r="G30" i="1" l="1"/>
  <c r="E30" i="1"/>
  <c r="D30" i="1"/>
  <c r="C30" i="1"/>
  <c r="F29" i="1"/>
  <c r="G25" i="1"/>
  <c r="E25" i="1"/>
  <c r="D25" i="1"/>
  <c r="C25" i="1"/>
  <c r="F24" i="1"/>
  <c r="G40" i="1"/>
  <c r="E40" i="1"/>
  <c r="D40" i="1"/>
  <c r="C40" i="1"/>
  <c r="F39" i="1"/>
  <c r="G35" i="1"/>
  <c r="E35" i="1"/>
  <c r="D35" i="1"/>
  <c r="C35" i="1"/>
  <c r="F34" i="1"/>
  <c r="G45" i="1"/>
  <c r="E45" i="1"/>
  <c r="D45" i="1"/>
  <c r="C45" i="1"/>
  <c r="F44" i="1"/>
  <c r="E15" i="1" l="1"/>
  <c r="G50" i="1" l="1"/>
  <c r="E50" i="1"/>
  <c r="D50" i="1"/>
  <c r="C50" i="1"/>
  <c r="F49" i="1"/>
  <c r="F19" i="1" l="1"/>
  <c r="F14" i="1"/>
  <c r="G20" i="1"/>
  <c r="E20" i="1"/>
  <c r="D20" i="1"/>
  <c r="C20" i="1"/>
  <c r="G15" i="1" l="1"/>
  <c r="D15" i="1"/>
  <c r="C15" i="1"/>
</calcChain>
</file>

<file path=xl/sharedStrings.xml><?xml version="1.0" encoding="utf-8"?>
<sst xmlns="http://schemas.openxmlformats.org/spreadsheetml/2006/main" count="208" uniqueCount="69">
  <si>
    <t>Категории</t>
  </si>
  <si>
    <t>Цены / поставщики</t>
  </si>
  <si>
    <t>Средняя</t>
  </si>
  <si>
    <t>Начальная</t>
  </si>
  <si>
    <t>Х</t>
  </si>
  <si>
    <t>Количество ед. товара</t>
  </si>
  <si>
    <t>Итого</t>
  </si>
  <si>
    <t>Итого по поставщикам:</t>
  </si>
  <si>
    <t>Обоснование начальной (максимальной) цены контракта</t>
  </si>
  <si>
    <t xml:space="preserve">Способ размещения заказа: </t>
  </si>
  <si>
    <t>Предмет муниципального контракта:</t>
  </si>
  <si>
    <t>цена, руб</t>
  </si>
  <si>
    <t>Начальная (максимальная) цена контракта:</t>
  </si>
  <si>
    <t>Исполнитель: Работник контрактной службы, тел. 5-00-61</t>
  </si>
  <si>
    <t>О.В.Дергилев</t>
  </si>
  <si>
    <t>Поставщик 1:</t>
  </si>
  <si>
    <t>Поставщик 2:</t>
  </si>
  <si>
    <t>Поставщик 3:</t>
  </si>
  <si>
    <t>Метод определения и обоснования начальной (максимальной) цены контракта:</t>
  </si>
  <si>
    <t>метод сопоставимых рыночных цен (анализа рынка)</t>
  </si>
  <si>
    <t xml:space="preserve">аукцион в электронной форме
</t>
  </si>
  <si>
    <t>к извещению об осуществлении закупки</t>
  </si>
  <si>
    <t>Приложение 2</t>
  </si>
  <si>
    <t xml:space="preserve">Код ОКПД2:
</t>
  </si>
  <si>
    <t>Наименование товара</t>
  </si>
  <si>
    <t>Технические характеристики товара</t>
  </si>
  <si>
    <t>Цена за ед. товара, руб</t>
  </si>
  <si>
    <t>Блок питания для корпуса</t>
  </si>
  <si>
    <t>Количество, шт</t>
  </si>
  <si>
    <t>26.20.40.190</t>
  </si>
  <si>
    <t>Система охлаждения процессора (кулер)</t>
  </si>
  <si>
    <t>Модуль оперативной памяти DDR4</t>
  </si>
  <si>
    <t>поставка запасных частей для средств вычислительной техники</t>
  </si>
  <si>
    <t>Процессор</t>
  </si>
  <si>
    <t>Материнская плата АМ4</t>
  </si>
  <si>
    <t>Монитор, подключаемый к компьютеру</t>
  </si>
  <si>
    <t>штука</t>
  </si>
  <si>
    <t xml:space="preserve">26.20.17.110-
00000007
</t>
  </si>
  <si>
    <t>26.20.40.113</t>
  </si>
  <si>
    <t>Модуль оперативной памяти DDR3</t>
  </si>
  <si>
    <t xml:space="preserve">- производительность, Мегагерц: ≥ 2666;
- объём модуля, Гигабайт: ≥ 8;
- тип памяти: DDR4.
</t>
  </si>
  <si>
    <t xml:space="preserve">- производительность, Мегагерц: ≥ 1600;
- объём модуля, Гигабайт: ≥ 8;
- тип памяти: DDR3.
</t>
  </si>
  <si>
    <t>26.20.17.110-
00000011</t>
  </si>
  <si>
    <t>Привод для DVD внешний</t>
  </si>
  <si>
    <t>26.30.30.190</t>
  </si>
  <si>
    <t>Коннектор</t>
  </si>
  <si>
    <t>Колпачок изолирующий</t>
  </si>
  <si>
    <t>Удлинитель USB</t>
  </si>
  <si>
    <t>26.20.40.130</t>
  </si>
  <si>
    <t>Диск DVD-R</t>
  </si>
  <si>
    <t>Диск DVD-RW</t>
  </si>
  <si>
    <t>коммерческое предложение от 23.01.2024 № АПКА-000334</t>
  </si>
  <si>
    <t>коммерческое предложение от 26.01.2024 № б/н</t>
  </si>
  <si>
    <t>коммерческое предложение от 24.01.2024 № 737</t>
  </si>
  <si>
    <t>- блок питания: встроенный;
- интерфейс подключения: HDMI;
- интерфейс подключения: Display Port;
- интерфейс подключения: VGA;
- кабель для подключения к источнику изображения в комплекте: да;
- класс энергетической эффективности: не ниже А;
- контрастность: ≥ 1000:1;
- максимальная частота обновления (смена кадров): ≥ 75 Герц;
- наличие функции регулировки наклона: да;
- размер диагонали: ≥ 27 дюймов (25,4 мм);
- угол обзора по вертикали, градус: ≥ 178;
- угол обзора по горизонтали, градус: ≥ 178;
- разрешение экрана: 2560 x 1440;
- тип кабеля для подключения к источнику изображения в комплекте: HDMI-HDMI;
- тип матрицы: IPS;
- яркость, кд/м2: ≥ 250 и &lt; 300.</t>
  </si>
  <si>
    <t>- блок питания: встроенный;
- интерфейс подключения: HDMI;
- интерфейс подключения: Display Port;
- интерфейс подключения: VGA;
- кабель для подключения к источнику изображения в комплекте: да;
- класс энергетической эффективности: не ниже А;
- контрастность: ≥ 1000:1;
- максимальная частота обновления (смена кадров): ≥ 75 Герц;
- наличие функции регулировки наклона: да;
- размер диагонали: ≥ 23 дюймов (25,4 мм);
- угол обзора по вертикали, градус: ≥ 178;
- угол обзора по горизонтали, градус: ≥ 178;
- разрешение экрана: 2560 x 1440;
- тип кабеля для подключения к источнику изображения в комплекте: HDMI-HDMI;
- тип матрицы: IPS;
- яркость, кд/м2: ≥ 250 и &lt; 300.</t>
  </si>
  <si>
    <t xml:space="preserve">- блок питания ATX 12В, мощность: ≥ 500 Вт; 
- выходная мощность по линии +12В: ≥ 492 Вт; 
- диаметр вентилятора блока питания: ≥ 120 мм;
- наличие разъёмов: питания материнской платы 24+8 pin, разборный 24-pin разъём, 4-pin могут отстёгиваться в случае необходимости, разборный 8-pin разъём;
- наличие коннектора питания видеокарт: (6+2)-pin разъем;
- наличие разъёмов питания SATA: ≥ 2 штук;
- длина кабеля питания процессора: ≥ 0,50 м.
</t>
  </si>
  <si>
    <t xml:space="preserve">- процессорный разъём: AM4;
- базовая частота работы процессора, Гигагерц: ≥ 3,9;
- количество ядер: ≥ 6 штук;
- количество потоков: ≥ 12 штук;
- объем памяти кэша третьего уровня, Мегабайт: ≥ 16;
- возможности: поддержка 64-битного набора команд, оперативной памяти стандарта DDR4, операционной системы Microsoft Windows 10;
- тепловыделение: ≤ 65 Вт;
- наличие: интегрированного графического ядра.
</t>
  </si>
  <si>
    <t xml:space="preserve">- процессорный разъём: AM4;
- чипсет: AMD B550;
- количество слотов оперативной памяти: ≥ 2 штук;
- производительность оперативной памяти типа DDR4, Мегагерц: ≥ 3200;
- производительность сетевого контроллера, Гигабит/с: ≥ 1;
- наличие разъёмов интегрированного видеоконтроллера: VGA и HDMI и DVI-D;
- наличие: выходов audio, поддержка интерфейсов SATA 3.0, USB 3.0;
- форм-фактор: micro-ATX; 
- наличие разъёмов: SATA ≥ 4 штук, M.2 ≥ 1 штук, VGA ≥ 1 штук, HDMI ≥ 1 штук;
- поддержка: накопителей типа M.2;
- наличие разъёмов: PCI Express х1 ≥ 1 штук, PCI Express х16 ≥ 1 штук;
- количество портов USB на задней панели: ≥ 6 штук;
- поддержка операционной системы: Microsoft Windows 10.
</t>
  </si>
  <si>
    <t xml:space="preserve">- процессорный разъём: AM4, 1150, 1151, 1155;
- поддержка: автоматической регулировки скорости вращения (PWM);
- рассеиваемая мощность: ≥ 130 Вт;
- уровень шума, дБа: ≤ 21;
- количество тепловых трубок: ≥ 3 штук.
</t>
  </si>
  <si>
    <t xml:space="preserve">- механизм загрузки дисков: лоток;
- интерфейс для подключения: USB 2,0;
- скорость чтения DVD-R: ≥ 8;
- скорость чтения CD-ROM: ≥ 24;
- скорость записи DVD-R: ≥ 8.
</t>
  </si>
  <si>
    <t xml:space="preserve">- длина кабеля: ≥ 3 м;
- стандарт: USB2.0 AM/AF;
- разъём 1: USB 2.0 Type-A Male;
- разъём 2: USB 2.0 Type-A Female.
</t>
  </si>
  <si>
    <t xml:space="preserve">- назначение: обжимной для кабеля UTP;
- количество жил кабеля, штук: 8;
- количество в упаковке: 100 штук;
- стандарт: RJ-45, категория 5.
</t>
  </si>
  <si>
    <t xml:space="preserve">- назначение: изолирующий для разъемов RJ-45;
- количество в упаковке: 100 штук;
- цвет: серый.
</t>
  </si>
  <si>
    <t>26.80.12.000-00000005</t>
  </si>
  <si>
    <t xml:space="preserve">- ёмкость, Гигабайт: 4,7;
- скорость записи: 16х;
- тип носителя: DVD-R.
</t>
  </si>
  <si>
    <t>26.80.12.000-00000002</t>
  </si>
  <si>
    <t>- ёмкость, Гигабайт: 4,7;
- скорость записи: 4х;
- тип носителя: DVD-RW.</t>
  </si>
  <si>
    <t>Дата составления: 28.02.2024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</si>
</sst>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"/>
      <family val="2"/>
      <charset val="204"/>
    </font>
    <font>
      <sz val="12"/>
      <name val="PT Astra Serif"/>
      <family val="1"/>
      <charset val="204"/>
    </font>
    <font>
      <b/>
      <sz val="12"/>
      <name val="PT Astra Serif"/>
      <family val="1"/>
      <charset val="204"/>
    </font>
    <font>
      <sz val="10"/>
      <name val="PT Astra Serif"/>
      <family val="1"/>
      <charset val="204"/>
    </font>
    <font>
      <sz val="11"/>
      <name val="PT Astra Serif"/>
      <family val="1"/>
      <charset val="204"/>
    </font>
    <font>
      <b/>
      <sz val="9"/>
      <name val="PT Astra Serif"/>
      <family val="1"/>
      <charset val="204"/>
    </font>
    <font>
      <b/>
      <sz val="10"/>
      <name val="PT Astra Serif"/>
      <family val="1"/>
      <charset val="204"/>
    </font>
    <font>
      <sz val="9"/>
      <name val="PT Astra Serif"/>
      <family val="1"/>
      <charset val="204"/>
    </font>
    <font>
      <b/>
      <sz val="11"/>
      <name val="PT Astra Serif"/>
      <family val="1"/>
      <charset val="204"/>
    </font>
    <font>
      <sz val="12"/>
      <color rgb="FF000000"/>
      <name val="PT Astra Serif"/>
      <family val="1"/>
      <charset val="204"/>
    </font>
    <font>
      <sz val="7"/>
      <name val="PT Astra Serif"/>
      <family val="1"/>
      <charset val="204"/>
    </font>
    <font>
      <b/>
      <sz val="12"/>
      <color rgb="FF000099"/>
      <name val="PT Astra Serif"/>
      <family val="1"/>
      <charset val="204"/>
    </font>
    <font>
      <sz val="11"/>
      <color rgb="FF000099"/>
      <name val="PT Astra Serif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9" tint="0.79998168889431442"/>
        <bgColor indexed="64"/>
      </patternFill>
    </fill>
  </fills>
  <borders count="4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64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1" fillId="0" borderId="0" xfId="0" applyFont="1" applyAlignment="1">
      <alignment horizontal="left" vertical="top"/>
    </xf>
    <xf numFmtId="0" fontId="1" fillId="0" borderId="0" xfId="0" applyFont="1" applyBorder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1" fillId="0" borderId="0" xfId="0" applyFont="1" applyAlignment="1">
      <alignment vertical="top" wrapText="1"/>
    </xf>
    <xf numFmtId="0" fontId="3" fillId="0" borderId="0" xfId="0" applyFont="1" applyAlignment="1">
      <alignment vertical="top" wrapText="1"/>
    </xf>
    <xf numFmtId="0" fontId="4" fillId="0" borderId="3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4" fontId="4" fillId="0" borderId="1" xfId="0" applyNumberFormat="1" applyFont="1" applyBorder="1" applyAlignment="1">
      <alignment vertical="top"/>
    </xf>
    <xf numFmtId="4" fontId="4" fillId="0" borderId="6" xfId="0" applyNumberFormat="1" applyFont="1" applyBorder="1"/>
    <xf numFmtId="4" fontId="4" fillId="2" borderId="1" xfId="0" applyNumberFormat="1" applyFont="1" applyFill="1" applyBorder="1"/>
    <xf numFmtId="0" fontId="7" fillId="0" borderId="12" xfId="0" applyFont="1" applyBorder="1" applyAlignment="1">
      <alignment horizontal="center" vertical="center" wrapText="1"/>
    </xf>
    <xf numFmtId="0" fontId="4" fillId="0" borderId="0" xfId="0" applyFont="1" applyAlignment="1"/>
    <xf numFmtId="0" fontId="4" fillId="0" borderId="0" xfId="0" applyFont="1" applyAlignment="1">
      <alignment horizontal="right"/>
    </xf>
    <xf numFmtId="4" fontId="8" fillId="0" borderId="0" xfId="0" applyNumberFormat="1" applyFont="1" applyAlignment="1"/>
    <xf numFmtId="4" fontId="8" fillId="0" borderId="0" xfId="0" applyNumberFormat="1" applyFont="1"/>
    <xf numFmtId="0" fontId="4" fillId="0" borderId="0" xfId="0" applyFont="1"/>
    <xf numFmtId="0" fontId="4" fillId="4" borderId="0" xfId="0" applyFont="1" applyFill="1" applyAlignment="1"/>
    <xf numFmtId="0" fontId="4" fillId="4" borderId="0" xfId="0" applyFont="1" applyFill="1"/>
    <xf numFmtId="0" fontId="3" fillId="0" borderId="0" xfId="0" applyFont="1" applyAlignment="1"/>
    <xf numFmtId="3" fontId="3" fillId="0" borderId="0" xfId="0" applyNumberFormat="1" applyFont="1" applyAlignment="1">
      <alignment horizontal="center"/>
    </xf>
    <xf numFmtId="0" fontId="9" fillId="0" borderId="0" xfId="0" applyFont="1" applyAlignment="1">
      <alignment horizontal="right" vertical="center"/>
    </xf>
    <xf numFmtId="0" fontId="3" fillId="4" borderId="14" xfId="0" applyFont="1" applyFill="1" applyBorder="1" applyAlignment="1">
      <alignment horizontal="center" vertical="top" wrapText="1"/>
    </xf>
    <xf numFmtId="0" fontId="3" fillId="4" borderId="16" xfId="0" applyFont="1" applyFill="1" applyBorder="1" applyAlignment="1">
      <alignment vertical="top" wrapText="1"/>
    </xf>
    <xf numFmtId="0" fontId="3" fillId="4" borderId="18" xfId="0" applyFont="1" applyFill="1" applyBorder="1" applyAlignment="1">
      <alignment vertical="top" wrapText="1"/>
    </xf>
    <xf numFmtId="0" fontId="3" fillId="0" borderId="11" xfId="0" applyFont="1" applyBorder="1" applyAlignment="1">
      <alignment vertical="top"/>
    </xf>
    <xf numFmtId="0" fontId="11" fillId="4" borderId="0" xfId="0" applyFont="1" applyFill="1" applyBorder="1" applyAlignment="1">
      <alignment vertical="top" wrapText="1"/>
    </xf>
    <xf numFmtId="0" fontId="4" fillId="4" borderId="0" xfId="0" applyFont="1" applyFill="1" applyAlignment="1">
      <alignment horizontal="right" vertical="top"/>
    </xf>
    <xf numFmtId="0" fontId="4" fillId="4" borderId="19" xfId="0" applyFont="1" applyFill="1" applyBorder="1" applyAlignment="1">
      <alignment horizontal="center" vertical="center"/>
    </xf>
    <xf numFmtId="0" fontId="3" fillId="4" borderId="0" xfId="0" applyFont="1" applyFill="1"/>
    <xf numFmtId="0" fontId="4" fillId="4" borderId="20" xfId="0" applyFont="1" applyFill="1" applyBorder="1" applyAlignment="1">
      <alignment horizontal="center" vertical="center"/>
    </xf>
    <xf numFmtId="4" fontId="12" fillId="4" borderId="21" xfId="0" applyNumberFormat="1" applyFont="1" applyFill="1" applyBorder="1" applyAlignment="1">
      <alignment vertical="top"/>
    </xf>
    <xf numFmtId="0" fontId="3" fillId="4" borderId="22" xfId="0" applyFont="1" applyFill="1" applyBorder="1" applyAlignment="1">
      <alignment horizontal="center"/>
    </xf>
    <xf numFmtId="4" fontId="4" fillId="4" borderId="23" xfId="0" applyNumberFormat="1" applyFont="1" applyFill="1" applyBorder="1"/>
    <xf numFmtId="4" fontId="4" fillId="5" borderId="24" xfId="0" applyNumberFormat="1" applyFont="1" applyFill="1" applyBorder="1"/>
    <xf numFmtId="4" fontId="4" fillId="4" borderId="5" xfId="0" applyNumberFormat="1" applyFont="1" applyFill="1" applyBorder="1" applyAlignment="1">
      <alignment vertical="top" wrapText="1"/>
    </xf>
    <xf numFmtId="4" fontId="4" fillId="4" borderId="27" xfId="0" applyNumberFormat="1" applyFont="1" applyFill="1" applyBorder="1"/>
    <xf numFmtId="4" fontId="4" fillId="4" borderId="28" xfId="0" applyNumberFormat="1" applyFont="1" applyFill="1" applyBorder="1"/>
    <xf numFmtId="4" fontId="4" fillId="4" borderId="2" xfId="0" applyNumberFormat="1" applyFont="1" applyFill="1" applyBorder="1" applyAlignment="1">
      <alignment vertical="top" wrapText="1"/>
    </xf>
    <xf numFmtId="4" fontId="4" fillId="0" borderId="29" xfId="0" applyNumberFormat="1" applyFont="1" applyBorder="1"/>
    <xf numFmtId="0" fontId="3" fillId="4" borderId="27" xfId="0" applyFont="1" applyFill="1" applyBorder="1" applyAlignment="1">
      <alignment horizontal="center"/>
    </xf>
    <xf numFmtId="0" fontId="4" fillId="0" borderId="31" xfId="0" applyFont="1" applyBorder="1" applyAlignment="1">
      <alignment horizontal="center"/>
    </xf>
    <xf numFmtId="4" fontId="4" fillId="4" borderId="33" xfId="0" applyNumberFormat="1" applyFont="1" applyFill="1" applyBorder="1" applyAlignment="1">
      <alignment vertical="top" wrapText="1"/>
    </xf>
    <xf numFmtId="4" fontId="4" fillId="0" borderId="32" xfId="0" applyNumberFormat="1" applyFont="1" applyBorder="1"/>
    <xf numFmtId="4" fontId="4" fillId="4" borderId="34" xfId="0" applyNumberFormat="1" applyFont="1" applyFill="1" applyBorder="1" applyAlignment="1">
      <alignment vertical="top" wrapText="1"/>
    </xf>
    <xf numFmtId="4" fontId="4" fillId="4" borderId="8" xfId="0" applyNumberFormat="1" applyFont="1" applyFill="1" applyBorder="1" applyAlignment="1">
      <alignment vertical="top" wrapText="1"/>
    </xf>
    <xf numFmtId="0" fontId="3" fillId="6" borderId="17" xfId="0" applyFont="1" applyFill="1" applyBorder="1" applyAlignment="1">
      <alignment horizontal="left" vertical="top" wrapText="1"/>
    </xf>
    <xf numFmtId="0" fontId="3" fillId="4" borderId="36" xfId="0" applyFont="1" applyFill="1" applyBorder="1" applyAlignment="1">
      <alignment vertical="top" wrapText="1"/>
    </xf>
    <xf numFmtId="0" fontId="3" fillId="0" borderId="37" xfId="0" applyFont="1" applyBorder="1" applyAlignment="1">
      <alignment horizontal="center"/>
    </xf>
    <xf numFmtId="0" fontId="3" fillId="0" borderId="21" xfId="0" applyFont="1" applyBorder="1" applyAlignment="1">
      <alignment vertical="top" wrapText="1"/>
    </xf>
    <xf numFmtId="0" fontId="3" fillId="0" borderId="24" xfId="0" applyFont="1" applyBorder="1" applyAlignment="1">
      <alignment horizontal="center"/>
    </xf>
    <xf numFmtId="0" fontId="5" fillId="0" borderId="39" xfId="0" applyFont="1" applyFill="1" applyBorder="1" applyAlignment="1">
      <alignment horizontal="center" vertical="center" wrapText="1"/>
    </xf>
    <xf numFmtId="0" fontId="3" fillId="4" borderId="40" xfId="0" applyFont="1" applyFill="1" applyBorder="1" applyAlignment="1">
      <alignment vertical="top" wrapText="1"/>
    </xf>
    <xf numFmtId="4" fontId="6" fillId="0" borderId="38" xfId="0" applyNumberFormat="1" applyFont="1" applyBorder="1" applyAlignment="1">
      <alignment horizontal="right" vertical="center" wrapText="1"/>
    </xf>
    <xf numFmtId="0" fontId="5" fillId="0" borderId="41" xfId="0" applyFont="1" applyFill="1" applyBorder="1" applyAlignment="1">
      <alignment horizontal="center" vertical="center" wrapText="1"/>
    </xf>
    <xf numFmtId="0" fontId="3" fillId="4" borderId="42" xfId="0" applyFont="1" applyFill="1" applyBorder="1" applyAlignment="1">
      <alignment horizontal="center"/>
    </xf>
    <xf numFmtId="4" fontId="4" fillId="4" borderId="43" xfId="0" applyNumberFormat="1" applyFont="1" applyFill="1" applyBorder="1" applyAlignment="1">
      <alignment vertical="top" wrapText="1"/>
    </xf>
    <xf numFmtId="0" fontId="3" fillId="4" borderId="10" xfId="0" applyFont="1" applyFill="1" applyBorder="1" applyAlignment="1">
      <alignment horizontal="center" vertical="top" wrapText="1"/>
    </xf>
    <xf numFmtId="0" fontId="3" fillId="4" borderId="15" xfId="0" applyFont="1" applyFill="1" applyBorder="1" applyAlignment="1">
      <alignment horizontal="center" vertical="top"/>
    </xf>
    <xf numFmtId="49" fontId="10" fillId="4" borderId="40" xfId="0" applyNumberFormat="1" applyFont="1" applyFill="1" applyBorder="1" applyAlignment="1">
      <alignment horizontal="left" vertical="top" wrapText="1"/>
    </xf>
    <xf numFmtId="49" fontId="10" fillId="4" borderId="35" xfId="0" applyNumberFormat="1" applyFont="1" applyFill="1" applyBorder="1" applyAlignment="1">
      <alignment horizontal="left" vertical="top" wrapText="1"/>
    </xf>
    <xf numFmtId="49" fontId="10" fillId="4" borderId="33" xfId="0" applyNumberFormat="1" applyFont="1" applyFill="1" applyBorder="1" applyAlignment="1">
      <alignment horizontal="left" vertical="top" wrapText="1"/>
    </xf>
    <xf numFmtId="0" fontId="3" fillId="3" borderId="17" xfId="0" applyFont="1" applyFill="1" applyBorder="1" applyAlignment="1">
      <alignment horizontal="left" vertical="top" wrapText="1"/>
    </xf>
    <xf numFmtId="0" fontId="3" fillId="0" borderId="30" xfId="0" applyFont="1" applyBorder="1" applyAlignment="1">
      <alignment horizontal="right" vertical="top"/>
    </xf>
    <xf numFmtId="0" fontId="3" fillId="0" borderId="11" xfId="0" applyFont="1" applyBorder="1" applyAlignment="1">
      <alignment horizontal="right" vertical="top"/>
    </xf>
    <xf numFmtId="0" fontId="1" fillId="0" borderId="0" xfId="0" applyFont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11" fillId="4" borderId="13" xfId="0" applyFont="1" applyFill="1" applyBorder="1" applyAlignment="1">
      <alignment horizontal="left" vertical="top" wrapText="1"/>
    </xf>
    <xf numFmtId="0" fontId="1" fillId="0" borderId="13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center" vertical="center"/>
    </xf>
    <xf numFmtId="49" fontId="10" fillId="4" borderId="25" xfId="0" applyNumberFormat="1" applyFont="1" applyFill="1" applyBorder="1" applyAlignment="1">
      <alignment horizontal="left" vertical="top" wrapText="1"/>
    </xf>
    <xf numFmtId="49" fontId="10" fillId="4" borderId="26" xfId="0" applyNumberFormat="1" applyFont="1" applyFill="1" applyBorder="1" applyAlignment="1">
      <alignment horizontal="left" vertical="top" wrapText="1"/>
    </xf>
    <xf numFmtId="49" fontId="10" fillId="4" borderId="9" xfId="0" applyNumberFormat="1" applyFont="1" applyFill="1" applyBorder="1" applyAlignment="1">
      <alignment horizontal="left" vertical="top" wrapText="1"/>
    </xf>
    <xf numFmtId="0" fontId="4" fillId="4" borderId="0" xfId="0" applyFont="1" applyFill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E6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8"/>
  <sheetViews>
    <sheetView tabSelected="1" topLeftCell="A65" zoomScale="175" zoomScaleNormal="175" zoomScaleSheetLayoutView="100" workbookViewId="0">
      <selection activeCell="A83" sqref="A83"/>
    </sheetView>
  </sheetViews>
  <sheetFormatPr defaultColWidth="11.5703125" defaultRowHeight="12.75" x14ac:dyDescent="0.2"/>
  <cols>
    <col min="1" max="1" width="19.7109375" style="3" customWidth="1"/>
    <col min="2" max="2" width="3.42578125" style="3" customWidth="1"/>
    <col min="3" max="5" width="17.28515625" style="3" customWidth="1"/>
    <col min="6" max="6" width="12.7109375" style="3" customWidth="1"/>
    <col min="7" max="7" width="12" style="3" customWidth="1"/>
    <col min="8" max="11" width="11.5703125" style="28"/>
    <col min="12" max="16384" width="11.5703125" style="3"/>
  </cols>
  <sheetData>
    <row r="1" spans="1:11" ht="15.75" x14ac:dyDescent="0.2">
      <c r="F1" s="29"/>
      <c r="G1" s="29" t="s">
        <v>22</v>
      </c>
    </row>
    <row r="2" spans="1:11" ht="15.75" x14ac:dyDescent="0.2">
      <c r="F2" s="29"/>
      <c r="G2" s="29" t="s">
        <v>21</v>
      </c>
    </row>
    <row r="4" spans="1:11" ht="15.75" x14ac:dyDescent="0.25">
      <c r="A4" s="1"/>
      <c r="B4" s="1"/>
      <c r="C4" s="1"/>
      <c r="D4" s="2" t="s">
        <v>8</v>
      </c>
      <c r="E4" s="2"/>
      <c r="F4" s="1"/>
      <c r="G4" s="1"/>
      <c r="H4" s="3"/>
      <c r="I4" s="3"/>
      <c r="J4" s="3"/>
      <c r="K4" s="3"/>
    </row>
    <row r="5" spans="1:11" ht="15.75" x14ac:dyDescent="0.25">
      <c r="A5" s="1"/>
      <c r="B5" s="1"/>
      <c r="C5" s="1"/>
      <c r="D5" s="1"/>
      <c r="E5" s="2"/>
      <c r="F5" s="1"/>
      <c r="G5" s="1"/>
      <c r="H5" s="3"/>
      <c r="I5" s="3"/>
      <c r="J5" s="3"/>
      <c r="K5" s="3"/>
    </row>
    <row r="6" spans="1:11" ht="15.75" customHeight="1" x14ac:dyDescent="0.25">
      <c r="A6" s="4" t="s">
        <v>9</v>
      </c>
      <c r="B6" s="4"/>
      <c r="C6" s="4"/>
      <c r="D6" s="73" t="s">
        <v>20</v>
      </c>
      <c r="E6" s="73"/>
      <c r="F6" s="73"/>
      <c r="G6" s="73"/>
      <c r="H6" s="1"/>
      <c r="I6" s="1"/>
      <c r="J6" s="3"/>
      <c r="K6" s="3"/>
    </row>
    <row r="7" spans="1:11" s="6" customFormat="1" ht="47.25" customHeight="1" x14ac:dyDescent="0.2">
      <c r="A7" s="74" t="s">
        <v>18</v>
      </c>
      <c r="B7" s="74"/>
      <c r="C7" s="74"/>
      <c r="D7" s="74" t="s">
        <v>19</v>
      </c>
      <c r="E7" s="74"/>
      <c r="F7" s="74"/>
      <c r="G7" s="74"/>
      <c r="H7" s="5"/>
      <c r="I7" s="5"/>
    </row>
    <row r="8" spans="1:11" s="8" customFormat="1" ht="31.5" customHeight="1" x14ac:dyDescent="0.2">
      <c r="A8" s="76" t="s">
        <v>10</v>
      </c>
      <c r="B8" s="76"/>
      <c r="C8" s="76"/>
      <c r="D8" s="75" t="s">
        <v>32</v>
      </c>
      <c r="E8" s="75"/>
      <c r="F8" s="75"/>
      <c r="G8" s="75"/>
      <c r="H8" s="34"/>
      <c r="I8" s="7"/>
    </row>
    <row r="9" spans="1:11" ht="15" x14ac:dyDescent="0.25">
      <c r="A9" s="9" t="s">
        <v>0</v>
      </c>
      <c r="B9" s="11"/>
      <c r="C9" s="77" t="s">
        <v>1</v>
      </c>
      <c r="D9" s="77"/>
      <c r="E9" s="77"/>
      <c r="F9" s="10" t="s">
        <v>2</v>
      </c>
      <c r="G9" s="11" t="s">
        <v>3</v>
      </c>
      <c r="H9" s="3"/>
      <c r="I9" s="3"/>
      <c r="J9" s="3"/>
      <c r="K9" s="3"/>
    </row>
    <row r="10" spans="1:11" ht="15.75" thickBot="1" x14ac:dyDescent="0.3">
      <c r="A10" s="12"/>
      <c r="B10" s="49"/>
      <c r="C10" s="13">
        <v>1</v>
      </c>
      <c r="D10" s="13">
        <v>2</v>
      </c>
      <c r="E10" s="13">
        <v>3</v>
      </c>
      <c r="F10" s="14" t="s">
        <v>11</v>
      </c>
      <c r="G10" s="14" t="s">
        <v>11</v>
      </c>
      <c r="H10" s="3"/>
      <c r="I10" s="3"/>
      <c r="J10" s="3"/>
      <c r="K10" s="3"/>
    </row>
    <row r="11" spans="1:11" ht="12.75" customHeight="1" thickBot="1" x14ac:dyDescent="0.25">
      <c r="A11" s="31" t="s">
        <v>24</v>
      </c>
      <c r="B11" s="54">
        <v>1</v>
      </c>
      <c r="C11" s="70" t="s">
        <v>35</v>
      </c>
      <c r="D11" s="70"/>
      <c r="E11" s="70"/>
      <c r="F11" s="30" t="s">
        <v>23</v>
      </c>
      <c r="G11" s="36" t="s">
        <v>4</v>
      </c>
      <c r="H11" s="3"/>
      <c r="I11" s="3"/>
      <c r="J11" s="3"/>
      <c r="K11" s="3"/>
    </row>
    <row r="12" spans="1:11" ht="12.75" customHeight="1" x14ac:dyDescent="0.2">
      <c r="A12" s="57" t="s">
        <v>5</v>
      </c>
      <c r="B12" s="72">
        <v>10</v>
      </c>
      <c r="C12" s="72"/>
      <c r="D12" s="72"/>
      <c r="E12" s="33" t="s">
        <v>36</v>
      </c>
      <c r="F12" s="65" t="s">
        <v>42</v>
      </c>
      <c r="G12" s="36" t="s">
        <v>4</v>
      </c>
      <c r="H12" s="3"/>
      <c r="I12" s="3"/>
      <c r="J12" s="3"/>
      <c r="K12" s="3"/>
    </row>
    <row r="13" spans="1:11" ht="162" customHeight="1" x14ac:dyDescent="0.2">
      <c r="A13" s="32" t="s">
        <v>25</v>
      </c>
      <c r="B13" s="68" t="s">
        <v>55</v>
      </c>
      <c r="C13" s="68"/>
      <c r="D13" s="68"/>
      <c r="E13" s="69"/>
      <c r="F13" s="66"/>
      <c r="G13" s="15" t="s">
        <v>4</v>
      </c>
      <c r="H13" s="3"/>
      <c r="I13" s="3"/>
      <c r="J13" s="3"/>
      <c r="K13" s="3"/>
    </row>
    <row r="14" spans="1:11" ht="15" x14ac:dyDescent="0.2">
      <c r="A14" s="32" t="s">
        <v>26</v>
      </c>
      <c r="B14" s="55"/>
      <c r="C14" s="52">
        <v>18240</v>
      </c>
      <c r="D14" s="53">
        <v>16900</v>
      </c>
      <c r="E14" s="53">
        <v>19334.400000000001</v>
      </c>
      <c r="F14" s="16">
        <f>ROUND(SUM(C14:E14)/3,2)</f>
        <v>18158.13</v>
      </c>
      <c r="G14" s="16">
        <v>18158.13</v>
      </c>
      <c r="H14" s="3"/>
      <c r="I14" s="3"/>
      <c r="J14" s="3"/>
      <c r="K14" s="3"/>
    </row>
    <row r="15" spans="1:11" ht="15.75" thickBot="1" x14ac:dyDescent="0.3">
      <c r="A15" s="58" t="s">
        <v>6</v>
      </c>
      <c r="B15" s="56"/>
      <c r="C15" s="51">
        <f>C14*$B12</f>
        <v>182400</v>
      </c>
      <c r="D15" s="47">
        <f>D14*$B12</f>
        <v>169000</v>
      </c>
      <c r="E15" s="47">
        <f>E14*$B12</f>
        <v>193344</v>
      </c>
      <c r="F15" s="17"/>
      <c r="G15" s="18">
        <f>G14*$B12</f>
        <v>181581.30000000002</v>
      </c>
      <c r="H15" s="3"/>
      <c r="I15" s="3"/>
      <c r="J15" s="3"/>
      <c r="K15" s="3"/>
    </row>
    <row r="16" spans="1:11" s="37" customFormat="1" ht="13.5" customHeight="1" x14ac:dyDescent="0.2">
      <c r="A16" s="31" t="s">
        <v>24</v>
      </c>
      <c r="B16" s="54">
        <v>2</v>
      </c>
      <c r="C16" s="70" t="s">
        <v>35</v>
      </c>
      <c r="D16" s="70"/>
      <c r="E16" s="70"/>
      <c r="F16" s="30" t="s">
        <v>23</v>
      </c>
      <c r="G16" s="36" t="s">
        <v>4</v>
      </c>
    </row>
    <row r="17" spans="1:7" s="37" customFormat="1" ht="12.75" customHeight="1" x14ac:dyDescent="0.2">
      <c r="A17" s="32" t="s">
        <v>28</v>
      </c>
      <c r="B17" s="71">
        <v>5</v>
      </c>
      <c r="C17" s="72"/>
      <c r="D17" s="72"/>
      <c r="E17" s="33" t="s">
        <v>36</v>
      </c>
      <c r="F17" s="65" t="s">
        <v>37</v>
      </c>
      <c r="G17" s="38" t="s">
        <v>4</v>
      </c>
    </row>
    <row r="18" spans="1:7" s="37" customFormat="1" ht="159.75" customHeight="1" x14ac:dyDescent="0.2">
      <c r="A18" s="32" t="s">
        <v>25</v>
      </c>
      <c r="B18" s="78" t="s">
        <v>54</v>
      </c>
      <c r="C18" s="79"/>
      <c r="D18" s="79"/>
      <c r="E18" s="80"/>
      <c r="F18" s="66"/>
      <c r="G18" s="38" t="s">
        <v>4</v>
      </c>
    </row>
    <row r="19" spans="1:7" s="37" customFormat="1" ht="15" x14ac:dyDescent="0.2">
      <c r="A19" s="32" t="s">
        <v>26</v>
      </c>
      <c r="B19" s="60"/>
      <c r="C19" s="50">
        <v>20190</v>
      </c>
      <c r="D19" s="46">
        <v>18900</v>
      </c>
      <c r="E19" s="43">
        <v>20391.900000000001</v>
      </c>
      <c r="F19" s="16">
        <f>ROUND(SUM(C19:E19)/3,2)</f>
        <v>19827.3</v>
      </c>
      <c r="G19" s="39">
        <v>19827.3</v>
      </c>
    </row>
    <row r="20" spans="1:7" s="37" customFormat="1" ht="15.75" thickBot="1" x14ac:dyDescent="0.3">
      <c r="A20" s="40" t="s">
        <v>6</v>
      </c>
      <c r="B20" s="48"/>
      <c r="C20" s="44">
        <f>C19*$B17</f>
        <v>100950</v>
      </c>
      <c r="D20" s="45">
        <f>D19*$B17</f>
        <v>94500</v>
      </c>
      <c r="E20" s="41">
        <f>E19*$B17</f>
        <v>101959.5</v>
      </c>
      <c r="F20" s="41"/>
      <c r="G20" s="42">
        <f>G19*$B17</f>
        <v>99136.5</v>
      </c>
    </row>
    <row r="21" spans="1:7" s="37" customFormat="1" ht="13.5" customHeight="1" x14ac:dyDescent="0.2">
      <c r="A21" s="31" t="s">
        <v>24</v>
      </c>
      <c r="B21" s="54">
        <v>3</v>
      </c>
      <c r="C21" s="70" t="s">
        <v>27</v>
      </c>
      <c r="D21" s="70"/>
      <c r="E21" s="70"/>
      <c r="F21" s="30" t="s">
        <v>23</v>
      </c>
      <c r="G21" s="36" t="s">
        <v>4</v>
      </c>
    </row>
    <row r="22" spans="1:7" s="37" customFormat="1" ht="12.75" customHeight="1" x14ac:dyDescent="0.2">
      <c r="A22" s="32" t="s">
        <v>28</v>
      </c>
      <c r="B22" s="71">
        <v>24</v>
      </c>
      <c r="C22" s="72"/>
      <c r="D22" s="72"/>
      <c r="E22" s="33" t="s">
        <v>36</v>
      </c>
      <c r="F22" s="65" t="s">
        <v>38</v>
      </c>
      <c r="G22" s="38" t="s">
        <v>4</v>
      </c>
    </row>
    <row r="23" spans="1:7" s="37" customFormat="1" ht="77.25" customHeight="1" x14ac:dyDescent="0.2">
      <c r="A23" s="32" t="s">
        <v>25</v>
      </c>
      <c r="B23" s="67" t="s">
        <v>56</v>
      </c>
      <c r="C23" s="68"/>
      <c r="D23" s="68"/>
      <c r="E23" s="69"/>
      <c r="F23" s="66"/>
      <c r="G23" s="38" t="s">
        <v>4</v>
      </c>
    </row>
    <row r="24" spans="1:7" s="37" customFormat="1" ht="15" x14ac:dyDescent="0.2">
      <c r="A24" s="32" t="s">
        <v>26</v>
      </c>
      <c r="B24" s="60"/>
      <c r="C24" s="52">
        <v>4140</v>
      </c>
      <c r="D24" s="53">
        <v>3900</v>
      </c>
      <c r="E24" s="64">
        <v>4181.3999999999996</v>
      </c>
      <c r="F24" s="16">
        <f>ROUND(SUM(C24:E24)/3,2)</f>
        <v>4073.8</v>
      </c>
      <c r="G24" s="39">
        <v>4073.8</v>
      </c>
    </row>
    <row r="25" spans="1:7" s="37" customFormat="1" ht="15.75" thickBot="1" x14ac:dyDescent="0.3">
      <c r="A25" s="40" t="s">
        <v>6</v>
      </c>
      <c r="B25" s="63"/>
      <c r="C25" s="44">
        <f>C24*$B22</f>
        <v>99360</v>
      </c>
      <c r="D25" s="45">
        <f>D24*$B22</f>
        <v>93600</v>
      </c>
      <c r="E25" s="41">
        <f>E24*$B22</f>
        <v>100353.59999999999</v>
      </c>
      <c r="F25" s="41"/>
      <c r="G25" s="42">
        <f>G24*$B22</f>
        <v>97771.200000000012</v>
      </c>
    </row>
    <row r="26" spans="1:7" s="37" customFormat="1" ht="13.5" customHeight="1" x14ac:dyDescent="0.2">
      <c r="A26" s="31" t="s">
        <v>24</v>
      </c>
      <c r="B26" s="54">
        <v>4</v>
      </c>
      <c r="C26" s="70" t="s">
        <v>33</v>
      </c>
      <c r="D26" s="70"/>
      <c r="E26" s="70"/>
      <c r="F26" s="30" t="s">
        <v>23</v>
      </c>
      <c r="G26" s="36" t="s">
        <v>4</v>
      </c>
    </row>
    <row r="27" spans="1:7" s="37" customFormat="1" ht="12.75" customHeight="1" x14ac:dyDescent="0.2">
      <c r="A27" s="32" t="s">
        <v>28</v>
      </c>
      <c r="B27" s="71">
        <v>16</v>
      </c>
      <c r="C27" s="72"/>
      <c r="D27" s="72"/>
      <c r="E27" s="33" t="s">
        <v>36</v>
      </c>
      <c r="F27" s="65" t="s">
        <v>29</v>
      </c>
      <c r="G27" s="38" t="s">
        <v>4</v>
      </c>
    </row>
    <row r="28" spans="1:7" s="37" customFormat="1" ht="87.75" customHeight="1" x14ac:dyDescent="0.2">
      <c r="A28" s="32" t="s">
        <v>25</v>
      </c>
      <c r="B28" s="67" t="s">
        <v>57</v>
      </c>
      <c r="C28" s="68"/>
      <c r="D28" s="68"/>
      <c r="E28" s="69"/>
      <c r="F28" s="66"/>
      <c r="G28" s="38" t="s">
        <v>4</v>
      </c>
    </row>
    <row r="29" spans="1:7" s="37" customFormat="1" ht="15" x14ac:dyDescent="0.2">
      <c r="A29" s="32" t="s">
        <v>26</v>
      </c>
      <c r="B29" s="60"/>
      <c r="C29" s="52">
        <v>13410</v>
      </c>
      <c r="D29" s="53">
        <v>12900</v>
      </c>
      <c r="E29" s="64">
        <v>13410</v>
      </c>
      <c r="F29" s="16">
        <f>ROUND(SUM(C29:E29)/3,2)</f>
        <v>13240</v>
      </c>
      <c r="G29" s="39">
        <v>13240</v>
      </c>
    </row>
    <row r="30" spans="1:7" s="37" customFormat="1" ht="15.75" thickBot="1" x14ac:dyDescent="0.3">
      <c r="A30" s="40" t="s">
        <v>6</v>
      </c>
      <c r="B30" s="63"/>
      <c r="C30" s="44">
        <f>C29*$B27</f>
        <v>214560</v>
      </c>
      <c r="D30" s="45">
        <f>D29*$B27</f>
        <v>206400</v>
      </c>
      <c r="E30" s="41">
        <f>E29*$B27</f>
        <v>214560</v>
      </c>
      <c r="F30" s="41"/>
      <c r="G30" s="42">
        <f>G29*$B27</f>
        <v>211840</v>
      </c>
    </row>
    <row r="31" spans="1:7" s="37" customFormat="1" ht="13.5" customHeight="1" x14ac:dyDescent="0.2">
      <c r="A31" s="31" t="s">
        <v>24</v>
      </c>
      <c r="B31" s="54">
        <v>5</v>
      </c>
      <c r="C31" s="70" t="s">
        <v>34</v>
      </c>
      <c r="D31" s="70"/>
      <c r="E31" s="70"/>
      <c r="F31" s="30" t="s">
        <v>23</v>
      </c>
      <c r="G31" s="36" t="s">
        <v>4</v>
      </c>
    </row>
    <row r="32" spans="1:7" s="37" customFormat="1" ht="12.75" customHeight="1" x14ac:dyDescent="0.2">
      <c r="A32" s="32" t="s">
        <v>28</v>
      </c>
      <c r="B32" s="71">
        <v>16</v>
      </c>
      <c r="C32" s="72"/>
      <c r="D32" s="72"/>
      <c r="E32" s="33" t="s">
        <v>36</v>
      </c>
      <c r="F32" s="65" t="s">
        <v>29</v>
      </c>
      <c r="G32" s="38" t="s">
        <v>4</v>
      </c>
    </row>
    <row r="33" spans="1:7" s="37" customFormat="1" ht="128.25" customHeight="1" x14ac:dyDescent="0.2">
      <c r="A33" s="32" t="s">
        <v>25</v>
      </c>
      <c r="B33" s="67" t="s">
        <v>58</v>
      </c>
      <c r="C33" s="68"/>
      <c r="D33" s="68"/>
      <c r="E33" s="69"/>
      <c r="F33" s="66"/>
      <c r="G33" s="38" t="s">
        <v>4</v>
      </c>
    </row>
    <row r="34" spans="1:7" s="37" customFormat="1" ht="15" x14ac:dyDescent="0.2">
      <c r="A34" s="32" t="s">
        <v>26</v>
      </c>
      <c r="B34" s="60"/>
      <c r="C34" s="52">
        <v>8190</v>
      </c>
      <c r="D34" s="53">
        <v>8800</v>
      </c>
      <c r="E34" s="64">
        <v>8435.7000000000007</v>
      </c>
      <c r="F34" s="16">
        <f>ROUND(SUM(C34:E34)/3,2)</f>
        <v>8475.23</v>
      </c>
      <c r="G34" s="39">
        <v>8475.23</v>
      </c>
    </row>
    <row r="35" spans="1:7" s="37" customFormat="1" ht="15.75" thickBot="1" x14ac:dyDescent="0.3">
      <c r="A35" s="40" t="s">
        <v>6</v>
      </c>
      <c r="B35" s="63"/>
      <c r="C35" s="44">
        <f>C34*$B32</f>
        <v>131040</v>
      </c>
      <c r="D35" s="45">
        <f>D34*$B32</f>
        <v>140800</v>
      </c>
      <c r="E35" s="41">
        <f>E34*$B32</f>
        <v>134971.20000000001</v>
      </c>
      <c r="F35" s="41"/>
      <c r="G35" s="42">
        <f>G34*$B32</f>
        <v>135603.68</v>
      </c>
    </row>
    <row r="36" spans="1:7" s="37" customFormat="1" ht="13.5" customHeight="1" x14ac:dyDescent="0.2">
      <c r="A36" s="31" t="s">
        <v>24</v>
      </c>
      <c r="B36" s="54">
        <v>6</v>
      </c>
      <c r="C36" s="70" t="s">
        <v>31</v>
      </c>
      <c r="D36" s="70"/>
      <c r="E36" s="70"/>
      <c r="F36" s="30" t="s">
        <v>23</v>
      </c>
      <c r="G36" s="36" t="s">
        <v>4</v>
      </c>
    </row>
    <row r="37" spans="1:7" s="37" customFormat="1" ht="12.75" customHeight="1" x14ac:dyDescent="0.2">
      <c r="A37" s="32" t="s">
        <v>28</v>
      </c>
      <c r="B37" s="71">
        <v>22</v>
      </c>
      <c r="C37" s="72"/>
      <c r="D37" s="72"/>
      <c r="E37" s="33" t="s">
        <v>36</v>
      </c>
      <c r="F37" s="65" t="s">
        <v>29</v>
      </c>
      <c r="G37" s="38" t="s">
        <v>4</v>
      </c>
    </row>
    <row r="38" spans="1:7" s="37" customFormat="1" ht="30.75" customHeight="1" x14ac:dyDescent="0.2">
      <c r="A38" s="32" t="s">
        <v>25</v>
      </c>
      <c r="B38" s="67" t="s">
        <v>40</v>
      </c>
      <c r="C38" s="68"/>
      <c r="D38" s="68"/>
      <c r="E38" s="69"/>
      <c r="F38" s="66"/>
      <c r="G38" s="38" t="s">
        <v>4</v>
      </c>
    </row>
    <row r="39" spans="1:7" s="37" customFormat="1" ht="15" x14ac:dyDescent="0.2">
      <c r="A39" s="32" t="s">
        <v>26</v>
      </c>
      <c r="B39" s="60"/>
      <c r="C39" s="52">
        <v>1660</v>
      </c>
      <c r="D39" s="53">
        <v>1800</v>
      </c>
      <c r="E39" s="64">
        <v>1726.4</v>
      </c>
      <c r="F39" s="16">
        <f>ROUND(SUM(C39:E39)/3,2)</f>
        <v>1728.8</v>
      </c>
      <c r="G39" s="39">
        <v>1728.8</v>
      </c>
    </row>
    <row r="40" spans="1:7" s="37" customFormat="1" ht="15.75" thickBot="1" x14ac:dyDescent="0.3">
      <c r="A40" s="40" t="s">
        <v>6</v>
      </c>
      <c r="B40" s="63"/>
      <c r="C40" s="44">
        <f>C39*$B37</f>
        <v>36520</v>
      </c>
      <c r="D40" s="45">
        <f>D39*$B37</f>
        <v>39600</v>
      </c>
      <c r="E40" s="41">
        <f>E39*$B37</f>
        <v>37980.800000000003</v>
      </c>
      <c r="F40" s="41"/>
      <c r="G40" s="42">
        <f>G39*$B37</f>
        <v>38033.599999999999</v>
      </c>
    </row>
    <row r="41" spans="1:7" s="37" customFormat="1" ht="13.5" customHeight="1" x14ac:dyDescent="0.2">
      <c r="A41" s="31" t="s">
        <v>24</v>
      </c>
      <c r="B41" s="54">
        <v>7</v>
      </c>
      <c r="C41" s="70" t="s">
        <v>30</v>
      </c>
      <c r="D41" s="70"/>
      <c r="E41" s="70"/>
      <c r="F41" s="30" t="s">
        <v>23</v>
      </c>
      <c r="G41" s="36" t="s">
        <v>4</v>
      </c>
    </row>
    <row r="42" spans="1:7" s="37" customFormat="1" ht="12.75" customHeight="1" x14ac:dyDescent="0.2">
      <c r="A42" s="32" t="s">
        <v>28</v>
      </c>
      <c r="B42" s="71">
        <v>20</v>
      </c>
      <c r="C42" s="72"/>
      <c r="D42" s="72"/>
      <c r="E42" s="33" t="s">
        <v>36</v>
      </c>
      <c r="F42" s="65" t="s">
        <v>29</v>
      </c>
      <c r="G42" s="38" t="s">
        <v>4</v>
      </c>
    </row>
    <row r="43" spans="1:7" s="37" customFormat="1" ht="52.5" customHeight="1" x14ac:dyDescent="0.2">
      <c r="A43" s="32" t="s">
        <v>25</v>
      </c>
      <c r="B43" s="67" t="s">
        <v>59</v>
      </c>
      <c r="C43" s="68"/>
      <c r="D43" s="68"/>
      <c r="E43" s="69"/>
      <c r="F43" s="66"/>
      <c r="G43" s="38" t="s">
        <v>4</v>
      </c>
    </row>
    <row r="44" spans="1:7" s="37" customFormat="1" ht="15" x14ac:dyDescent="0.2">
      <c r="A44" s="32" t="s">
        <v>26</v>
      </c>
      <c r="B44" s="60"/>
      <c r="C44" s="52">
        <v>2152</v>
      </c>
      <c r="D44" s="52">
        <v>2100</v>
      </c>
      <c r="E44" s="53">
        <v>2136</v>
      </c>
      <c r="F44" s="16">
        <f>ROUND(SUM(C44:E44)/3,2)</f>
        <v>2129.33</v>
      </c>
      <c r="G44" s="39">
        <v>2129.33</v>
      </c>
    </row>
    <row r="45" spans="1:7" s="37" customFormat="1" ht="15.75" thickBot="1" x14ac:dyDescent="0.3">
      <c r="A45" s="40" t="s">
        <v>6</v>
      </c>
      <c r="B45" s="63"/>
      <c r="C45" s="44">
        <f>C44*$B42</f>
        <v>43040</v>
      </c>
      <c r="D45" s="45">
        <f>D44*$B42</f>
        <v>42000</v>
      </c>
      <c r="E45" s="41">
        <f>E44*$B42</f>
        <v>42720</v>
      </c>
      <c r="F45" s="41"/>
      <c r="G45" s="42">
        <f>G44*$B42</f>
        <v>42586.6</v>
      </c>
    </row>
    <row r="46" spans="1:7" s="37" customFormat="1" ht="13.5" customHeight="1" x14ac:dyDescent="0.2">
      <c r="A46" s="31" t="s">
        <v>24</v>
      </c>
      <c r="B46" s="54">
        <v>8</v>
      </c>
      <c r="C46" s="70" t="s">
        <v>39</v>
      </c>
      <c r="D46" s="70"/>
      <c r="E46" s="70"/>
      <c r="F46" s="30" t="s">
        <v>23</v>
      </c>
      <c r="G46" s="36" t="s">
        <v>4</v>
      </c>
    </row>
    <row r="47" spans="1:7" s="37" customFormat="1" ht="12.75" customHeight="1" x14ac:dyDescent="0.2">
      <c r="A47" s="32" t="s">
        <v>28</v>
      </c>
      <c r="B47" s="71">
        <v>10</v>
      </c>
      <c r="C47" s="72"/>
      <c r="D47" s="72"/>
      <c r="E47" s="33" t="s">
        <v>36</v>
      </c>
      <c r="F47" s="65" t="s">
        <v>29</v>
      </c>
      <c r="G47" s="38" t="s">
        <v>4</v>
      </c>
    </row>
    <row r="48" spans="1:7" s="37" customFormat="1" ht="30" customHeight="1" x14ac:dyDescent="0.2">
      <c r="A48" s="32" t="s">
        <v>25</v>
      </c>
      <c r="B48" s="67" t="s">
        <v>41</v>
      </c>
      <c r="C48" s="68"/>
      <c r="D48" s="68"/>
      <c r="E48" s="69"/>
      <c r="F48" s="66"/>
      <c r="G48" s="38" t="s">
        <v>4</v>
      </c>
    </row>
    <row r="49" spans="1:7" s="37" customFormat="1" ht="15" x14ac:dyDescent="0.2">
      <c r="A49" s="32" t="s">
        <v>26</v>
      </c>
      <c r="B49" s="60"/>
      <c r="C49" s="52">
        <v>1290</v>
      </c>
      <c r="D49" s="53">
        <v>2100</v>
      </c>
      <c r="E49" s="64">
        <v>1431.9</v>
      </c>
      <c r="F49" s="16">
        <f>ROUND(SUM(C49:E49)/3,2)</f>
        <v>1607.3</v>
      </c>
      <c r="G49" s="39">
        <v>1607.3</v>
      </c>
    </row>
    <row r="50" spans="1:7" s="37" customFormat="1" ht="15.75" thickBot="1" x14ac:dyDescent="0.3">
      <c r="A50" s="40" t="s">
        <v>6</v>
      </c>
      <c r="B50" s="63"/>
      <c r="C50" s="44">
        <f>C49*$B47</f>
        <v>12900</v>
      </c>
      <c r="D50" s="45">
        <f>D49*$B47</f>
        <v>21000</v>
      </c>
      <c r="E50" s="41">
        <f>E49*$B47</f>
        <v>14319</v>
      </c>
      <c r="F50" s="41"/>
      <c r="G50" s="42">
        <f>G49*$B47</f>
        <v>16073</v>
      </c>
    </row>
    <row r="51" spans="1:7" s="37" customFormat="1" ht="13.5" customHeight="1" x14ac:dyDescent="0.2">
      <c r="A51" s="31" t="s">
        <v>24</v>
      </c>
      <c r="B51" s="54">
        <v>9</v>
      </c>
      <c r="C51" s="70" t="s">
        <v>43</v>
      </c>
      <c r="D51" s="70"/>
      <c r="E51" s="70"/>
      <c r="F51" s="30" t="s">
        <v>23</v>
      </c>
      <c r="G51" s="36" t="s">
        <v>4</v>
      </c>
    </row>
    <row r="52" spans="1:7" s="37" customFormat="1" ht="12.75" customHeight="1" x14ac:dyDescent="0.2">
      <c r="A52" s="32" t="s">
        <v>28</v>
      </c>
      <c r="B52" s="71">
        <v>2</v>
      </c>
      <c r="C52" s="72"/>
      <c r="D52" s="72"/>
      <c r="E52" s="33" t="s">
        <v>36</v>
      </c>
      <c r="F52" s="65" t="s">
        <v>29</v>
      </c>
      <c r="G52" s="38" t="s">
        <v>4</v>
      </c>
    </row>
    <row r="53" spans="1:7" s="37" customFormat="1" ht="52.5" customHeight="1" x14ac:dyDescent="0.2">
      <c r="A53" s="32" t="s">
        <v>25</v>
      </c>
      <c r="B53" s="67" t="s">
        <v>60</v>
      </c>
      <c r="C53" s="68"/>
      <c r="D53" s="68"/>
      <c r="E53" s="69"/>
      <c r="F53" s="66"/>
      <c r="G53" s="38" t="s">
        <v>4</v>
      </c>
    </row>
    <row r="54" spans="1:7" s="37" customFormat="1" ht="15" x14ac:dyDescent="0.2">
      <c r="A54" s="32" t="s">
        <v>26</v>
      </c>
      <c r="B54" s="60"/>
      <c r="C54" s="52">
        <v>3990</v>
      </c>
      <c r="D54" s="52">
        <v>4100</v>
      </c>
      <c r="E54" s="53">
        <v>4109.7</v>
      </c>
      <c r="F54" s="16">
        <f>ROUND(SUM(C54:E54)/3,2)</f>
        <v>4066.57</v>
      </c>
      <c r="G54" s="39">
        <v>4066.57</v>
      </c>
    </row>
    <row r="55" spans="1:7" s="37" customFormat="1" ht="15.75" thickBot="1" x14ac:dyDescent="0.3">
      <c r="A55" s="40" t="s">
        <v>6</v>
      </c>
      <c r="B55" s="63"/>
      <c r="C55" s="44">
        <f>C54*$B52</f>
        <v>7980</v>
      </c>
      <c r="D55" s="45">
        <f>D54*$B52</f>
        <v>8200</v>
      </c>
      <c r="E55" s="41">
        <f>E54*$B52</f>
        <v>8219.4</v>
      </c>
      <c r="F55" s="41"/>
      <c r="G55" s="42">
        <f>G54*$B52</f>
        <v>8133.14</v>
      </c>
    </row>
    <row r="56" spans="1:7" s="37" customFormat="1" ht="13.5" customHeight="1" x14ac:dyDescent="0.2">
      <c r="A56" s="31" t="s">
        <v>24</v>
      </c>
      <c r="B56" s="54">
        <v>10</v>
      </c>
      <c r="C56" s="70" t="s">
        <v>45</v>
      </c>
      <c r="D56" s="70"/>
      <c r="E56" s="70"/>
      <c r="F56" s="30" t="s">
        <v>23</v>
      </c>
      <c r="G56" s="36" t="s">
        <v>4</v>
      </c>
    </row>
    <row r="57" spans="1:7" s="37" customFormat="1" ht="12.75" customHeight="1" x14ac:dyDescent="0.2">
      <c r="A57" s="32" t="s">
        <v>28</v>
      </c>
      <c r="B57" s="71">
        <v>1</v>
      </c>
      <c r="C57" s="72"/>
      <c r="D57" s="72"/>
      <c r="E57" s="33" t="s">
        <v>36</v>
      </c>
      <c r="F57" s="65" t="s">
        <v>44</v>
      </c>
      <c r="G57" s="38" t="s">
        <v>4</v>
      </c>
    </row>
    <row r="58" spans="1:7" s="37" customFormat="1" ht="42" customHeight="1" x14ac:dyDescent="0.2">
      <c r="A58" s="32" t="s">
        <v>25</v>
      </c>
      <c r="B58" s="67" t="s">
        <v>62</v>
      </c>
      <c r="C58" s="68"/>
      <c r="D58" s="68"/>
      <c r="E58" s="69"/>
      <c r="F58" s="66"/>
      <c r="G58" s="38" t="s">
        <v>4</v>
      </c>
    </row>
    <row r="59" spans="1:7" s="37" customFormat="1" ht="15" x14ac:dyDescent="0.2">
      <c r="A59" s="32" t="s">
        <v>26</v>
      </c>
      <c r="B59" s="60"/>
      <c r="C59" s="52">
        <v>390</v>
      </c>
      <c r="D59" s="52">
        <v>370</v>
      </c>
      <c r="E59" s="53">
        <v>405.6</v>
      </c>
      <c r="F59" s="16">
        <f>ROUND(SUM(C59:E59)/3,2)</f>
        <v>388.53</v>
      </c>
      <c r="G59" s="39">
        <v>388.53</v>
      </c>
    </row>
    <row r="60" spans="1:7" s="37" customFormat="1" ht="15.75" thickBot="1" x14ac:dyDescent="0.3">
      <c r="A60" s="40" t="s">
        <v>6</v>
      </c>
      <c r="B60" s="63"/>
      <c r="C60" s="44">
        <f>C59*$B57</f>
        <v>390</v>
      </c>
      <c r="D60" s="45">
        <f>D59*$B57</f>
        <v>370</v>
      </c>
      <c r="E60" s="41">
        <f>E59*$B57</f>
        <v>405.6</v>
      </c>
      <c r="F60" s="41"/>
      <c r="G60" s="42">
        <f>G59*$B57</f>
        <v>388.53</v>
      </c>
    </row>
    <row r="61" spans="1:7" s="37" customFormat="1" ht="13.5" customHeight="1" x14ac:dyDescent="0.2">
      <c r="A61" s="31" t="s">
        <v>24</v>
      </c>
      <c r="B61" s="54">
        <v>11</v>
      </c>
      <c r="C61" s="70" t="s">
        <v>46</v>
      </c>
      <c r="D61" s="70"/>
      <c r="E61" s="70"/>
      <c r="F61" s="30" t="s">
        <v>23</v>
      </c>
      <c r="G61" s="36" t="s">
        <v>4</v>
      </c>
    </row>
    <row r="62" spans="1:7" s="37" customFormat="1" ht="12.75" customHeight="1" x14ac:dyDescent="0.2">
      <c r="A62" s="32" t="s">
        <v>28</v>
      </c>
      <c r="B62" s="71">
        <v>1</v>
      </c>
      <c r="C62" s="72"/>
      <c r="D62" s="72"/>
      <c r="E62" s="33" t="s">
        <v>36</v>
      </c>
      <c r="F62" s="65" t="s">
        <v>44</v>
      </c>
      <c r="G62" s="38" t="s">
        <v>4</v>
      </c>
    </row>
    <row r="63" spans="1:7" s="37" customFormat="1" ht="33" customHeight="1" x14ac:dyDescent="0.2">
      <c r="A63" s="32" t="s">
        <v>25</v>
      </c>
      <c r="B63" s="67" t="s">
        <v>63</v>
      </c>
      <c r="C63" s="68"/>
      <c r="D63" s="68"/>
      <c r="E63" s="69"/>
      <c r="F63" s="66"/>
      <c r="G63" s="38" t="s">
        <v>4</v>
      </c>
    </row>
    <row r="64" spans="1:7" s="37" customFormat="1" ht="15" x14ac:dyDescent="0.2">
      <c r="A64" s="32" t="s">
        <v>26</v>
      </c>
      <c r="B64" s="60"/>
      <c r="C64" s="52">
        <v>420</v>
      </c>
      <c r="D64" s="52">
        <v>400</v>
      </c>
      <c r="E64" s="53">
        <v>432.6</v>
      </c>
      <c r="F64" s="16">
        <f>ROUND(SUM(C64:E64)/3,2)</f>
        <v>417.53</v>
      </c>
      <c r="G64" s="39">
        <v>417.53</v>
      </c>
    </row>
    <row r="65" spans="1:7" s="37" customFormat="1" ht="15.75" thickBot="1" x14ac:dyDescent="0.3">
      <c r="A65" s="40" t="s">
        <v>6</v>
      </c>
      <c r="B65" s="63"/>
      <c r="C65" s="44">
        <f>C64*$B62</f>
        <v>420</v>
      </c>
      <c r="D65" s="45">
        <f>D64*$B62</f>
        <v>400</v>
      </c>
      <c r="E65" s="41">
        <f>E64*$B62</f>
        <v>432.6</v>
      </c>
      <c r="F65" s="41"/>
      <c r="G65" s="42">
        <f>G64*$B62</f>
        <v>417.53</v>
      </c>
    </row>
    <row r="66" spans="1:7" s="37" customFormat="1" ht="13.5" customHeight="1" x14ac:dyDescent="0.2">
      <c r="A66" s="31" t="s">
        <v>24</v>
      </c>
      <c r="B66" s="54">
        <v>12</v>
      </c>
      <c r="C66" s="70" t="s">
        <v>47</v>
      </c>
      <c r="D66" s="70"/>
      <c r="E66" s="70"/>
      <c r="F66" s="30" t="s">
        <v>23</v>
      </c>
      <c r="G66" s="36" t="s">
        <v>4</v>
      </c>
    </row>
    <row r="67" spans="1:7" s="37" customFormat="1" ht="12.75" customHeight="1" x14ac:dyDescent="0.2">
      <c r="A67" s="32" t="s">
        <v>28</v>
      </c>
      <c r="B67" s="71">
        <v>20</v>
      </c>
      <c r="C67" s="72"/>
      <c r="D67" s="72"/>
      <c r="E67" s="33" t="s">
        <v>36</v>
      </c>
      <c r="F67" s="65" t="s">
        <v>48</v>
      </c>
      <c r="G67" s="38" t="s">
        <v>4</v>
      </c>
    </row>
    <row r="68" spans="1:7" s="37" customFormat="1" ht="42" customHeight="1" x14ac:dyDescent="0.2">
      <c r="A68" s="32" t="s">
        <v>25</v>
      </c>
      <c r="B68" s="67" t="s">
        <v>61</v>
      </c>
      <c r="C68" s="68"/>
      <c r="D68" s="68"/>
      <c r="E68" s="69"/>
      <c r="F68" s="66"/>
      <c r="G68" s="38" t="s">
        <v>4</v>
      </c>
    </row>
    <row r="69" spans="1:7" s="37" customFormat="1" ht="15" x14ac:dyDescent="0.2">
      <c r="A69" s="32" t="s">
        <v>26</v>
      </c>
      <c r="B69" s="60"/>
      <c r="C69" s="52">
        <v>160</v>
      </c>
      <c r="D69" s="52">
        <v>200</v>
      </c>
      <c r="E69" s="53">
        <v>161.6</v>
      </c>
      <c r="F69" s="16">
        <f>ROUND(SUM(C69:E69)/3,2)</f>
        <v>173.87</v>
      </c>
      <c r="G69" s="39">
        <v>173.87</v>
      </c>
    </row>
    <row r="70" spans="1:7" s="37" customFormat="1" ht="15.75" thickBot="1" x14ac:dyDescent="0.3">
      <c r="A70" s="40" t="s">
        <v>6</v>
      </c>
      <c r="B70" s="63"/>
      <c r="C70" s="44">
        <f>C69*$B67</f>
        <v>3200</v>
      </c>
      <c r="D70" s="45">
        <f>D69*$B67</f>
        <v>4000</v>
      </c>
      <c r="E70" s="41">
        <f>E69*$B67</f>
        <v>3232</v>
      </c>
      <c r="F70" s="41"/>
      <c r="G70" s="42">
        <f>G69*$B67</f>
        <v>3477.4</v>
      </c>
    </row>
    <row r="71" spans="1:7" s="37" customFormat="1" ht="13.5" customHeight="1" x14ac:dyDescent="0.2">
      <c r="A71" s="31" t="s">
        <v>24</v>
      </c>
      <c r="B71" s="54">
        <v>13</v>
      </c>
      <c r="C71" s="70" t="s">
        <v>49</v>
      </c>
      <c r="D71" s="70"/>
      <c r="E71" s="70"/>
      <c r="F71" s="30" t="s">
        <v>23</v>
      </c>
      <c r="G71" s="36" t="s">
        <v>4</v>
      </c>
    </row>
    <row r="72" spans="1:7" s="37" customFormat="1" ht="12.75" customHeight="1" x14ac:dyDescent="0.2">
      <c r="A72" s="32" t="s">
        <v>28</v>
      </c>
      <c r="B72" s="71">
        <v>100</v>
      </c>
      <c r="C72" s="72"/>
      <c r="D72" s="72"/>
      <c r="E72" s="33" t="s">
        <v>36</v>
      </c>
      <c r="F72" s="65" t="s">
        <v>64</v>
      </c>
      <c r="G72" s="38" t="s">
        <v>4</v>
      </c>
    </row>
    <row r="73" spans="1:7" s="37" customFormat="1" ht="32.25" customHeight="1" x14ac:dyDescent="0.2">
      <c r="A73" s="32" t="s">
        <v>25</v>
      </c>
      <c r="B73" s="67" t="s">
        <v>65</v>
      </c>
      <c r="C73" s="68"/>
      <c r="D73" s="68"/>
      <c r="E73" s="69"/>
      <c r="F73" s="66"/>
      <c r="G73" s="38" t="s">
        <v>4</v>
      </c>
    </row>
    <row r="74" spans="1:7" s="37" customFormat="1" ht="15" x14ac:dyDescent="0.2">
      <c r="A74" s="32" t="s">
        <v>26</v>
      </c>
      <c r="B74" s="60"/>
      <c r="C74" s="52">
        <v>17.399999999999999</v>
      </c>
      <c r="D74" s="52">
        <v>39</v>
      </c>
      <c r="E74" s="53">
        <v>18.61</v>
      </c>
      <c r="F74" s="16">
        <f>ROUND(SUM(C74:E74)/3,2)</f>
        <v>25</v>
      </c>
      <c r="G74" s="39">
        <v>25</v>
      </c>
    </row>
    <row r="75" spans="1:7" s="37" customFormat="1" ht="15.75" thickBot="1" x14ac:dyDescent="0.3">
      <c r="A75" s="40" t="s">
        <v>6</v>
      </c>
      <c r="B75" s="63"/>
      <c r="C75" s="44">
        <f>C74*$B72</f>
        <v>1739.9999999999998</v>
      </c>
      <c r="D75" s="45">
        <f>D74*$B72</f>
        <v>3900</v>
      </c>
      <c r="E75" s="41">
        <f>E74*$B72</f>
        <v>1861</v>
      </c>
      <c r="F75" s="41"/>
      <c r="G75" s="42">
        <f>G74*$B72</f>
        <v>2500</v>
      </c>
    </row>
    <row r="76" spans="1:7" s="37" customFormat="1" ht="13.5" customHeight="1" x14ac:dyDescent="0.2">
      <c r="A76" s="31" t="s">
        <v>24</v>
      </c>
      <c r="B76" s="54">
        <v>14</v>
      </c>
      <c r="C76" s="70" t="s">
        <v>50</v>
      </c>
      <c r="D76" s="70"/>
      <c r="E76" s="70"/>
      <c r="F76" s="30" t="s">
        <v>23</v>
      </c>
      <c r="G76" s="36" t="s">
        <v>4</v>
      </c>
    </row>
    <row r="77" spans="1:7" s="37" customFormat="1" ht="12.75" customHeight="1" x14ac:dyDescent="0.2">
      <c r="A77" s="32" t="s">
        <v>28</v>
      </c>
      <c r="B77" s="71">
        <v>100</v>
      </c>
      <c r="C77" s="72"/>
      <c r="D77" s="72"/>
      <c r="E77" s="33" t="s">
        <v>36</v>
      </c>
      <c r="F77" s="65" t="s">
        <v>66</v>
      </c>
      <c r="G77" s="38" t="s">
        <v>4</v>
      </c>
    </row>
    <row r="78" spans="1:7" s="37" customFormat="1" ht="32.25" customHeight="1" x14ac:dyDescent="0.2">
      <c r="A78" s="32" t="s">
        <v>25</v>
      </c>
      <c r="B78" s="67" t="s">
        <v>67</v>
      </c>
      <c r="C78" s="68"/>
      <c r="D78" s="68"/>
      <c r="E78" s="69"/>
      <c r="F78" s="66"/>
      <c r="G78" s="38" t="s">
        <v>4</v>
      </c>
    </row>
    <row r="79" spans="1:7" s="37" customFormat="1" ht="15" x14ac:dyDescent="0.2">
      <c r="A79" s="32" t="s">
        <v>26</v>
      </c>
      <c r="B79" s="60"/>
      <c r="C79" s="52">
        <v>43.7</v>
      </c>
      <c r="D79" s="52">
        <v>58</v>
      </c>
      <c r="E79" s="53">
        <v>44.57</v>
      </c>
      <c r="F79" s="16">
        <f>ROUND(SUM(C79:E79)/3,2)</f>
        <v>48.76</v>
      </c>
      <c r="G79" s="39">
        <v>48.76</v>
      </c>
    </row>
    <row r="80" spans="1:7" s="37" customFormat="1" ht="15.75" thickBot="1" x14ac:dyDescent="0.3">
      <c r="A80" s="40" t="s">
        <v>6</v>
      </c>
      <c r="B80" s="63"/>
      <c r="C80" s="44">
        <f>C79*$B77</f>
        <v>4370</v>
      </c>
      <c r="D80" s="45">
        <f>D79*$B77</f>
        <v>5800</v>
      </c>
      <c r="E80" s="41">
        <f>E79*$B77</f>
        <v>4457</v>
      </c>
      <c r="F80" s="41"/>
      <c r="G80" s="42">
        <f>G79*$B77</f>
        <v>4876</v>
      </c>
    </row>
    <row r="81" spans="1:12" ht="13.5" thickBot="1" x14ac:dyDescent="0.25">
      <c r="A81" s="59" t="s">
        <v>7</v>
      </c>
      <c r="B81" s="62"/>
      <c r="C81" s="61">
        <f>C15+C20+C25+C30+C35+C40+C45+C50+C55+C60+C65+C70+C75+C80</f>
        <v>838870</v>
      </c>
      <c r="D81" s="61">
        <f t="shared" ref="D81:E81" si="0">D15+D20+D25+D30+D35+D40+D45+D50+D55+D60+D65+D70+D75+D80</f>
        <v>829570</v>
      </c>
      <c r="E81" s="61">
        <f t="shared" si="0"/>
        <v>858815.70000000007</v>
      </c>
      <c r="F81" s="19"/>
      <c r="G81" s="19"/>
      <c r="H81" s="3"/>
      <c r="I81" s="3"/>
      <c r="J81" s="3"/>
      <c r="K81" s="3"/>
    </row>
    <row r="82" spans="1:12" s="24" customFormat="1" ht="15" x14ac:dyDescent="0.25">
      <c r="A82" s="25" t="s">
        <v>68</v>
      </c>
      <c r="B82" s="25"/>
      <c r="C82" s="20"/>
      <c r="D82" s="20"/>
      <c r="E82" s="20"/>
      <c r="F82" s="21" t="s">
        <v>12</v>
      </c>
      <c r="G82" s="22">
        <f>G15+G20+G25+G30+G35+G40+G45+G50+G55+G60+G65+G70+G75+G80</f>
        <v>842418.48</v>
      </c>
      <c r="H82" s="23"/>
      <c r="I82" s="23"/>
      <c r="J82" s="23"/>
      <c r="K82" s="23"/>
      <c r="L82" s="23"/>
    </row>
    <row r="83" spans="1:12" s="24" customFormat="1" ht="15" x14ac:dyDescent="0.25">
      <c r="A83" s="20"/>
      <c r="B83" s="20"/>
      <c r="C83" s="20"/>
      <c r="D83" s="20"/>
      <c r="E83" s="20"/>
      <c r="F83" s="21"/>
      <c r="G83" s="22"/>
      <c r="H83" s="23"/>
      <c r="I83" s="23"/>
      <c r="J83" s="23"/>
      <c r="K83" s="23"/>
      <c r="L83" s="23"/>
    </row>
    <row r="84" spans="1:12" s="26" customFormat="1" ht="15" customHeight="1" x14ac:dyDescent="0.25">
      <c r="A84" s="35" t="s">
        <v>15</v>
      </c>
      <c r="B84" s="81" t="s">
        <v>51</v>
      </c>
      <c r="C84" s="81"/>
      <c r="D84" s="81"/>
      <c r="E84" s="81"/>
      <c r="F84" s="81"/>
      <c r="G84" s="81"/>
      <c r="H84" s="81"/>
    </row>
    <row r="85" spans="1:12" s="26" customFormat="1" ht="15" customHeight="1" x14ac:dyDescent="0.25">
      <c r="A85" s="35" t="s">
        <v>16</v>
      </c>
      <c r="B85" s="81" t="s">
        <v>52</v>
      </c>
      <c r="C85" s="81"/>
      <c r="D85" s="81"/>
      <c r="E85" s="81"/>
      <c r="F85" s="81"/>
      <c r="G85" s="81"/>
      <c r="H85" s="81"/>
    </row>
    <row r="86" spans="1:12" s="26" customFormat="1" ht="15" customHeight="1" x14ac:dyDescent="0.25">
      <c r="A86" s="35" t="s">
        <v>17</v>
      </c>
      <c r="B86" s="81" t="s">
        <v>53</v>
      </c>
      <c r="C86" s="81"/>
      <c r="D86" s="81"/>
      <c r="E86" s="81"/>
      <c r="F86" s="81"/>
      <c r="G86" s="81"/>
      <c r="H86" s="81"/>
    </row>
    <row r="87" spans="1:12" s="24" customFormat="1" ht="15" x14ac:dyDescent="0.25">
      <c r="A87" s="20"/>
      <c r="B87" s="20"/>
      <c r="C87" s="20"/>
      <c r="D87" s="20"/>
      <c r="E87" s="20"/>
      <c r="F87" s="20"/>
      <c r="G87" s="20"/>
    </row>
    <row r="88" spans="1:12" ht="15" x14ac:dyDescent="0.25">
      <c r="A88" s="20" t="s">
        <v>13</v>
      </c>
      <c r="B88" s="20"/>
      <c r="C88" s="27"/>
      <c r="D88" s="27"/>
      <c r="E88" s="27"/>
      <c r="F88" s="27"/>
      <c r="G88" s="21" t="s">
        <v>14</v>
      </c>
      <c r="H88" s="3"/>
      <c r="I88" s="3"/>
      <c r="J88" s="3"/>
      <c r="K88" s="3"/>
    </row>
  </sheetData>
  <sheetProtection selectLockedCells="1" selectUnlockedCells="1"/>
  <mergeCells count="65">
    <mergeCell ref="B77:D77"/>
    <mergeCell ref="F77:F78"/>
    <mergeCell ref="B78:E78"/>
    <mergeCell ref="C71:E71"/>
    <mergeCell ref="B72:D72"/>
    <mergeCell ref="F72:F73"/>
    <mergeCell ref="B73:E73"/>
    <mergeCell ref="C76:E76"/>
    <mergeCell ref="B62:D62"/>
    <mergeCell ref="F62:F63"/>
    <mergeCell ref="B63:E63"/>
    <mergeCell ref="C66:E66"/>
    <mergeCell ref="B67:D67"/>
    <mergeCell ref="F67:F68"/>
    <mergeCell ref="B68:E68"/>
    <mergeCell ref="B84:H84"/>
    <mergeCell ref="B85:H85"/>
    <mergeCell ref="B86:H86"/>
    <mergeCell ref="C46:E46"/>
    <mergeCell ref="F47:F48"/>
    <mergeCell ref="B48:E48"/>
    <mergeCell ref="B47:D47"/>
    <mergeCell ref="C51:E51"/>
    <mergeCell ref="B52:D52"/>
    <mergeCell ref="F52:F53"/>
    <mergeCell ref="B53:E53"/>
    <mergeCell ref="C56:E56"/>
    <mergeCell ref="B57:D57"/>
    <mergeCell ref="F57:F58"/>
    <mergeCell ref="B58:E58"/>
    <mergeCell ref="C61:E61"/>
    <mergeCell ref="C31:E31"/>
    <mergeCell ref="B32:D32"/>
    <mergeCell ref="C21:E21"/>
    <mergeCell ref="F32:F33"/>
    <mergeCell ref="C9:E9"/>
    <mergeCell ref="F12:F13"/>
    <mergeCell ref="B13:E13"/>
    <mergeCell ref="B12:D12"/>
    <mergeCell ref="C11:E11"/>
    <mergeCell ref="C16:E16"/>
    <mergeCell ref="F17:F18"/>
    <mergeCell ref="B17:D17"/>
    <mergeCell ref="B18:E18"/>
    <mergeCell ref="D6:G6"/>
    <mergeCell ref="A7:C7"/>
    <mergeCell ref="D7:G7"/>
    <mergeCell ref="D8:G8"/>
    <mergeCell ref="A8:C8"/>
    <mergeCell ref="C41:E41"/>
    <mergeCell ref="B42:D42"/>
    <mergeCell ref="F42:F43"/>
    <mergeCell ref="B43:E43"/>
    <mergeCell ref="B33:E33"/>
    <mergeCell ref="C36:E36"/>
    <mergeCell ref="B37:D37"/>
    <mergeCell ref="F37:F38"/>
    <mergeCell ref="B38:E38"/>
    <mergeCell ref="F22:F23"/>
    <mergeCell ref="B23:E23"/>
    <mergeCell ref="C26:E26"/>
    <mergeCell ref="B27:D27"/>
    <mergeCell ref="F27:F28"/>
    <mergeCell ref="B28:E28"/>
    <mergeCell ref="B22:D22"/>
  </mergeCells>
  <pageMargins left="0.6692913385826772" right="7.874015748031496E-2" top="0.23622047244094491" bottom="0.27559055118110237" header="0.51181102362204722" footer="0.51181102362204722"/>
  <pageSetup paperSize="9" scale="95" firstPageNumber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Лист2</vt:lpstr>
      <vt:lpstr>Лист2!Заголовки_для_печати</vt:lpstr>
      <vt:lpstr>Лист2!Область_печати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Дергилев Олег Владимирович</cp:lastModifiedBy>
  <cp:lastPrinted>2024-02-13T08:16:32Z</cp:lastPrinted>
  <dcterms:created xsi:type="dcterms:W3CDTF">2012-04-02T10:33:59Z</dcterms:created>
  <dcterms:modified xsi:type="dcterms:W3CDTF">2024-02-28T06:03:51Z</dcterms:modified>
</cp:coreProperties>
</file>