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Перенос на новый комп\Работа\Аукцион\Аукцион 2021\Охрана\"/>
    </mc:Choice>
  </mc:AlternateContent>
  <bookViews>
    <workbookView xWindow="720" yWindow="495" windowWidth="21885" windowHeight="13125"/>
  </bookViews>
  <sheets>
    <sheet name="Охрана" sheetId="15" r:id="rId1"/>
    <sheet name="Лист1" sheetId="17" r:id="rId2"/>
  </sheets>
  <calcPr calcId="152511" refMode="R1C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15" l="1"/>
  <c r="F7" i="15" l="1"/>
  <c r="H5" i="17" l="1"/>
  <c r="H7" i="17"/>
  <c r="H9" i="17"/>
  <c r="H11" i="17"/>
  <c r="H13" i="17"/>
  <c r="H3" i="17"/>
  <c r="J3" i="17" s="1"/>
  <c r="F4" i="17"/>
  <c r="H4" i="17" s="1"/>
  <c r="F5" i="17"/>
  <c r="F6" i="17"/>
  <c r="H6" i="17" s="1"/>
  <c r="F7" i="17"/>
  <c r="F8" i="17"/>
  <c r="H8" i="17" s="1"/>
  <c r="F9" i="17"/>
  <c r="F10" i="17"/>
  <c r="H10" i="17" s="1"/>
  <c r="F11" i="17"/>
  <c r="F12" i="17"/>
  <c r="H12" i="17" s="1"/>
  <c r="F13" i="17"/>
  <c r="F14" i="17"/>
  <c r="H14" i="17" s="1"/>
  <c r="F3" i="17"/>
  <c r="F15" i="17" s="1"/>
  <c r="J5" i="17" l="1"/>
  <c r="J15" i="17" s="1"/>
  <c r="H15" i="17"/>
  <c r="L7" i="15" l="1"/>
  <c r="L6" i="15"/>
  <c r="L8" i="15" l="1"/>
  <c r="L9" i="15" s="1"/>
</calcChain>
</file>

<file path=xl/sharedStrings.xml><?xml version="1.0" encoding="utf-8"?>
<sst xmlns="http://schemas.openxmlformats.org/spreadsheetml/2006/main" count="65" uniqueCount="50">
  <si>
    <t>Кол-во</t>
  </si>
  <si>
    <t>Единичные цены (тарифы)</t>
  </si>
  <si>
    <t>1*</t>
  </si>
  <si>
    <t>2*</t>
  </si>
  <si>
    <t>3*</t>
  </si>
  <si>
    <t>Средняя цена, руб.</t>
  </si>
  <si>
    <t>Ед.     товара</t>
  </si>
  <si>
    <t>ИТОГО</t>
  </si>
  <si>
    <t>ВСЕГО: Начальная (максимальная) цена гражданско-правового договора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</si>
  <si>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</si>
  <si>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</si>
  <si>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Наименование  услуги</t>
  </si>
  <si>
    <t>Характеристика услуги</t>
  </si>
  <si>
    <t>Начальная (максимальная) цена, руб.</t>
  </si>
  <si>
    <t>№ п.п</t>
  </si>
  <si>
    <t>МБУ СШОР "Центр Югорского спорта"</t>
  </si>
  <si>
    <t xml:space="preserve">IV. Обоснование начальной (максимальной) цены гражданско-правового контракта на оказание услуг по охране объекта </t>
  </si>
  <si>
    <t>чел/час</t>
  </si>
  <si>
    <t>Код по КТРУ</t>
  </si>
  <si>
    <t>80.10.12.000-00000003</t>
  </si>
  <si>
    <t>Услуги частной охраны (Выставление поста охраны)</t>
  </si>
  <si>
    <t>Оказание услуг по охране объекта с 00.00 до 24.00</t>
  </si>
  <si>
    <t>Оказание услуг по охране объекта с 10.00 до 22.00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</si>
  <si>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</si>
  <si>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</si>
  <si>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</si>
  <si>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</si>
  <si>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</si>
  <si>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</si>
  <si>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</si>
  <si>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</si>
  <si>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</si>
  <si>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</si>
  <si>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</si>
  <si>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</si>
  <si>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2020 год</t>
  </si>
  <si>
    <t>средняя цена</t>
  </si>
  <si>
    <t>количество часов в месяц</t>
  </si>
  <si>
    <t>208.18.104.2</t>
  </si>
  <si>
    <t>208.18.104.1</t>
  </si>
  <si>
    <t>Источник финансирования</t>
  </si>
  <si>
    <t>Месячная плата</t>
  </si>
  <si>
    <t>Распределение финансирования</t>
  </si>
  <si>
    <t>количество дней</t>
  </si>
  <si>
    <t>Смена, час</t>
  </si>
  <si>
    <t>Закупка № 0187300005819000382</t>
  </si>
  <si>
    <t>Ф.И.О.  Врио директора                         А.Е.Соболев                    Подпись ______________________</t>
  </si>
  <si>
    <t>Дата составления сводной  таблицы    30.10.2020 г.</t>
  </si>
  <si>
    <t>вх. № 498 от 05.08.2020</t>
  </si>
  <si>
    <t>вх. № 500 от 05.08.2020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</si>
</sst>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5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3" fontId="12" fillId="0" borderId="1" xfId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23" fillId="0" borderId="0" xfId="0" applyNumberFormat="1" applyFont="1"/>
    <xf numFmtId="0" fontId="10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</cellXfs>
  <cellStyles count="6">
    <cellStyle name="Гиперссылка" xfId="2" builtinId="8" hidden="1"/>
    <cellStyle name="Гиперссылка" xfId="4" builtinId="8" hidden="1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F6" sqref="F6:F7"/>
    </sheetView>
  </sheetViews>
  <sheetFormatPr defaultColWidth="8.85546875" defaultRowHeight="15" x14ac:dyDescent="0.25"/>
  <cols>
    <col min="1" max="1" width="4" customWidth="1"/>
    <col min="2" max="2" width="17.42578125" customWidth="1"/>
    <col min="3" max="3" width="17.28515625" customWidth="1"/>
    <col min="4" max="4" width="20.140625" customWidth="1"/>
    <col min="5" max="5" width="7.42578125" customWidth="1"/>
    <col min="6" max="6" width="13" customWidth="1"/>
    <col min="7" max="8" width="9.28515625" customWidth="1"/>
    <col min="9" max="9" width="0" hidden="1" customWidth="1"/>
    <col min="10" max="10" width="10.28515625" customWidth="1"/>
    <col min="11" max="11" width="16.42578125" customWidth="1"/>
    <col min="12" max="12" width="17.28515625" customWidth="1"/>
  </cols>
  <sheetData>
    <row r="1" spans="1:12" ht="30.75" customHeight="1" x14ac:dyDescent="0.25">
      <c r="A1" s="39" t="s">
        <v>16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ht="30.75" customHeight="1" x14ac:dyDescent="0.25">
      <c r="A2" s="32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15.75" customHeight="1" x14ac:dyDescent="0.25">
      <c r="A3" s="11" t="s">
        <v>9</v>
      </c>
      <c r="B3" s="12"/>
      <c r="C3" s="12"/>
      <c r="D3" s="11"/>
      <c r="E3" s="12"/>
      <c r="F3" s="12"/>
      <c r="G3" s="11"/>
      <c r="H3" s="12"/>
      <c r="I3" s="11"/>
      <c r="J3" s="12"/>
      <c r="K3" s="12"/>
    </row>
    <row r="4" spans="1:12" ht="19.5" customHeight="1" x14ac:dyDescent="0.25">
      <c r="A4" s="40" t="s">
        <v>14</v>
      </c>
      <c r="B4" s="33" t="s">
        <v>18</v>
      </c>
      <c r="C4" s="41" t="s">
        <v>11</v>
      </c>
      <c r="D4" s="41" t="s">
        <v>12</v>
      </c>
      <c r="E4" s="41" t="s">
        <v>6</v>
      </c>
      <c r="F4" s="41" t="s">
        <v>0</v>
      </c>
      <c r="G4" s="41" t="s">
        <v>1</v>
      </c>
      <c r="H4" s="41"/>
      <c r="I4" s="41"/>
      <c r="J4" s="41"/>
      <c r="K4" s="42" t="s">
        <v>5</v>
      </c>
      <c r="L4" s="30" t="s">
        <v>13</v>
      </c>
    </row>
    <row r="5" spans="1:12" x14ac:dyDescent="0.25">
      <c r="A5" s="40"/>
      <c r="B5" s="34"/>
      <c r="C5" s="41"/>
      <c r="D5" s="41"/>
      <c r="E5" s="41"/>
      <c r="F5" s="41"/>
      <c r="G5" s="17" t="s">
        <v>2</v>
      </c>
      <c r="H5" s="17" t="s">
        <v>3</v>
      </c>
      <c r="I5" s="17" t="s">
        <v>4</v>
      </c>
      <c r="J5" s="17" t="s">
        <v>4</v>
      </c>
      <c r="K5" s="43"/>
      <c r="L5" s="31"/>
    </row>
    <row r="6" spans="1:12" ht="61.5" customHeight="1" x14ac:dyDescent="0.25">
      <c r="A6" s="27">
        <v>1</v>
      </c>
      <c r="B6" s="28" t="s">
        <v>19</v>
      </c>
      <c r="C6" s="28" t="s">
        <v>20</v>
      </c>
      <c r="D6" s="29" t="s">
        <v>21</v>
      </c>
      <c r="E6" s="18" t="s">
        <v>17</v>
      </c>
      <c r="F6" s="19">
        <f>365*24</f>
        <v>8760</v>
      </c>
      <c r="G6" s="20">
        <v>185</v>
      </c>
      <c r="H6" s="20">
        <v>113.75</v>
      </c>
      <c r="I6" s="20">
        <v>160</v>
      </c>
      <c r="J6" s="21">
        <v>260</v>
      </c>
      <c r="K6" s="20">
        <v>186.25</v>
      </c>
      <c r="L6" s="22">
        <f>K6*F6</f>
        <v>1631550</v>
      </c>
    </row>
    <row r="7" spans="1:12" ht="63.75" customHeight="1" x14ac:dyDescent="0.25">
      <c r="A7" s="27">
        <v>2</v>
      </c>
      <c r="B7" s="28" t="s">
        <v>19</v>
      </c>
      <c r="C7" s="28" t="s">
        <v>20</v>
      </c>
      <c r="D7" s="29" t="s">
        <v>22</v>
      </c>
      <c r="E7" s="18" t="s">
        <v>17</v>
      </c>
      <c r="F7" s="19">
        <f>365*12</f>
        <v>4380</v>
      </c>
      <c r="G7" s="20">
        <v>185</v>
      </c>
      <c r="H7" s="20">
        <v>113.75</v>
      </c>
      <c r="I7" s="20">
        <v>160</v>
      </c>
      <c r="J7" s="21">
        <v>260</v>
      </c>
      <c r="K7" s="20">
        <v>186.25</v>
      </c>
      <c r="L7" s="22">
        <f>K7*F7</f>
        <v>815775</v>
      </c>
    </row>
    <row r="8" spans="1:12" x14ac:dyDescent="0.25">
      <c r="A8" s="38" t="s">
        <v>7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15">
        <f>SUM(L6:L7)</f>
        <v>2447325</v>
      </c>
    </row>
    <row r="9" spans="1:12" x14ac:dyDescent="0.25">
      <c r="A9" s="38" t="s">
        <v>8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16">
        <f>L8</f>
        <v>2447325</v>
      </c>
    </row>
    <row r="10" spans="1:12" ht="7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2" s="10" customFormat="1" ht="14.25" customHeight="1" x14ac:dyDescent="0.25">
      <c r="A11" s="13">
        <v>1</v>
      </c>
      <c r="B11" s="36" t="s">
        <v>48</v>
      </c>
      <c r="C11" s="36"/>
      <c r="D11" s="36"/>
      <c r="E11" s="36"/>
      <c r="F11" s="36"/>
      <c r="G11" s="36"/>
      <c r="H11" s="36"/>
      <c r="I11" s="9"/>
      <c r="J11" s="9"/>
      <c r="K11" s="9"/>
    </row>
    <row r="12" spans="1:12" s="10" customFormat="1" ht="14.1" customHeight="1" x14ac:dyDescent="0.25">
      <c r="A12" s="13">
        <v>2</v>
      </c>
      <c r="B12" s="37" t="s">
        <v>45</v>
      </c>
      <c r="C12" s="37"/>
      <c r="D12" s="37"/>
      <c r="E12" s="37"/>
      <c r="F12" s="37"/>
      <c r="G12" s="37"/>
      <c r="H12" s="37"/>
      <c r="I12" s="9"/>
      <c r="J12" s="9"/>
      <c r="K12" s="9"/>
    </row>
    <row r="13" spans="1:12" s="10" customFormat="1" ht="14.1" customHeight="1" x14ac:dyDescent="0.25">
      <c r="A13" s="13">
        <v>3</v>
      </c>
      <c r="B13" s="37" t="s">
        <v>49</v>
      </c>
      <c r="C13" s="37"/>
      <c r="D13" s="37"/>
      <c r="E13" s="37"/>
      <c r="F13" s="37"/>
      <c r="G13" s="37"/>
      <c r="H13" s="37"/>
      <c r="I13" s="9"/>
      <c r="J13" s="9"/>
      <c r="K13" s="9"/>
    </row>
    <row r="14" spans="1:12" ht="14.25" customHeight="1" x14ac:dyDescent="0.2">
      <c r="A14" s="13"/>
      <c r="B14" s="36"/>
      <c r="C14" s="36"/>
      <c r="D14" s="36"/>
      <c r="E14" s="36"/>
      <c r="F14" s="36"/>
      <c r="G14" s="36"/>
      <c r="H14" s="14"/>
      <c r="I14" s="6"/>
      <c r="J14" s="6"/>
      <c r="K14" s="6"/>
    </row>
    <row r="15" spans="1:12" ht="14.25" customHeight="1" x14ac:dyDescent="0.25">
      <c r="A15" s="7"/>
      <c r="B15" s="8"/>
      <c r="C15" s="8"/>
      <c r="D15" s="8"/>
      <c r="E15" s="8"/>
      <c r="F15" s="8"/>
      <c r="G15" s="8"/>
      <c r="H15" s="8"/>
      <c r="I15" s="6"/>
      <c r="J15" s="6"/>
      <c r="K15" s="6"/>
    </row>
    <row r="16" spans="1:12" ht="15.75" x14ac:dyDescent="0.25">
      <c r="A16" s="35" t="s">
        <v>15</v>
      </c>
      <c r="B16" s="35"/>
      <c r="C16" s="35"/>
      <c r="D16" s="1"/>
      <c r="E16" s="1"/>
      <c r="F16" s="1"/>
      <c r="G16" s="1"/>
      <c r="H16" s="1"/>
      <c r="I16" s="1"/>
      <c r="J16" s="1"/>
      <c r="K16" s="1"/>
    </row>
    <row r="17" spans="1:11" ht="15.75" x14ac:dyDescent="0.25">
      <c r="A17" s="5" t="s">
        <v>46</v>
      </c>
      <c r="B17" s="5"/>
      <c r="C17" s="5"/>
      <c r="D17" s="5"/>
      <c r="E17" s="5"/>
      <c r="F17" s="5"/>
      <c r="G17" s="5"/>
      <c r="H17" s="5"/>
      <c r="I17" s="1"/>
      <c r="J17" s="1"/>
      <c r="K17" s="1"/>
    </row>
    <row r="18" spans="1:11" ht="15.75" x14ac:dyDescent="0.25">
      <c r="A18" s="5" t="s">
        <v>47</v>
      </c>
      <c r="B18" s="2"/>
      <c r="C18" s="2"/>
      <c r="D18" s="3"/>
      <c r="E18" s="3"/>
      <c r="F18" s="3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18">
    <mergeCell ref="A1:K1"/>
    <mergeCell ref="A4:A5"/>
    <mergeCell ref="C4:C5"/>
    <mergeCell ref="D4:D5"/>
    <mergeCell ref="E4:E5"/>
    <mergeCell ref="F4:F5"/>
    <mergeCell ref="G4:J4"/>
    <mergeCell ref="K4:K5"/>
    <mergeCell ref="L4:L5"/>
    <mergeCell ref="A2:K2"/>
    <mergeCell ref="B4:B5"/>
    <mergeCell ref="A16:C16"/>
    <mergeCell ref="B14:G14"/>
    <mergeCell ref="B11:H11"/>
    <mergeCell ref="B12:H12"/>
    <mergeCell ref="B13:H13"/>
    <mergeCell ref="A8:K8"/>
    <mergeCell ref="A9:K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23" sqref="K23"/>
    </sheetView>
  </sheetViews>
  <sheetFormatPr defaultRowHeight="15" x14ac:dyDescent="0.25"/>
  <cols>
    <col min="3" max="7" width="9.28515625" style="25" bestFit="1" customWidth="1"/>
    <col min="8" max="8" width="11.42578125" style="25" bestFit="1" customWidth="1"/>
    <col min="9" max="9" width="14.5703125" style="25" customWidth="1"/>
    <col min="10" max="10" width="11.42578125" style="25" bestFit="1" customWidth="1"/>
  </cols>
  <sheetData>
    <row r="2" spans="2:10" s="23" customFormat="1" ht="60" x14ac:dyDescent="0.25">
      <c r="B2" s="23" t="s">
        <v>35</v>
      </c>
      <c r="C2" s="24" t="s">
        <v>43</v>
      </c>
      <c r="D2" s="24" t="s">
        <v>44</v>
      </c>
      <c r="E2" s="24" t="s">
        <v>44</v>
      </c>
      <c r="F2" s="24" t="s">
        <v>37</v>
      </c>
      <c r="G2" s="24" t="s">
        <v>36</v>
      </c>
      <c r="H2" s="24" t="s">
        <v>41</v>
      </c>
      <c r="I2" s="24" t="s">
        <v>40</v>
      </c>
      <c r="J2" s="24" t="s">
        <v>42</v>
      </c>
    </row>
    <row r="3" spans="2:10" x14ac:dyDescent="0.25">
      <c r="B3" t="s">
        <v>23</v>
      </c>
      <c r="C3" s="25">
        <v>31</v>
      </c>
      <c r="D3" s="25">
        <v>24</v>
      </c>
      <c r="E3" s="25">
        <v>12</v>
      </c>
      <c r="F3" s="25">
        <f>D3*C3+E3*C3</f>
        <v>1116</v>
      </c>
      <c r="G3" s="25">
        <v>170</v>
      </c>
      <c r="H3" s="25">
        <f>F3*G3</f>
        <v>189720</v>
      </c>
      <c r="I3" s="25" t="s">
        <v>38</v>
      </c>
      <c r="J3" s="44">
        <f>H3+H4</f>
        <v>367200</v>
      </c>
    </row>
    <row r="4" spans="2:10" x14ac:dyDescent="0.25">
      <c r="B4" t="s">
        <v>24</v>
      </c>
      <c r="C4" s="25">
        <v>29</v>
      </c>
      <c r="D4" s="25">
        <v>24</v>
      </c>
      <c r="E4" s="25">
        <v>12</v>
      </c>
      <c r="F4" s="25">
        <f t="shared" ref="F4:F14" si="0">D4*C4+E4*C4</f>
        <v>1044</v>
      </c>
      <c r="G4" s="25">
        <v>170</v>
      </c>
      <c r="H4" s="25">
        <f t="shared" ref="H4:H14" si="1">F4*G4</f>
        <v>177480</v>
      </c>
      <c r="I4" s="25" t="s">
        <v>38</v>
      </c>
      <c r="J4" s="44"/>
    </row>
    <row r="5" spans="2:10" x14ac:dyDescent="0.25">
      <c r="B5" t="s">
        <v>25</v>
      </c>
      <c r="C5" s="25">
        <v>31</v>
      </c>
      <c r="D5" s="25">
        <v>24</v>
      </c>
      <c r="E5" s="25">
        <v>12</v>
      </c>
      <c r="F5" s="25">
        <f t="shared" si="0"/>
        <v>1116</v>
      </c>
      <c r="G5" s="25">
        <v>170</v>
      </c>
      <c r="H5" s="25">
        <f t="shared" si="1"/>
        <v>189720</v>
      </c>
      <c r="I5" s="25" t="s">
        <v>39</v>
      </c>
      <c r="J5" s="44">
        <f>SUM(H5:H14)</f>
        <v>1872720</v>
      </c>
    </row>
    <row r="6" spans="2:10" x14ac:dyDescent="0.25">
      <c r="B6" t="s">
        <v>26</v>
      </c>
      <c r="C6" s="25">
        <v>30</v>
      </c>
      <c r="D6" s="25">
        <v>24</v>
      </c>
      <c r="E6" s="25">
        <v>12</v>
      </c>
      <c r="F6" s="25">
        <f t="shared" si="0"/>
        <v>1080</v>
      </c>
      <c r="G6" s="25">
        <v>170</v>
      </c>
      <c r="H6" s="25">
        <f t="shared" si="1"/>
        <v>183600</v>
      </c>
      <c r="I6" s="25" t="s">
        <v>39</v>
      </c>
      <c r="J6" s="44"/>
    </row>
    <row r="7" spans="2:10" x14ac:dyDescent="0.25">
      <c r="B7" t="s">
        <v>27</v>
      </c>
      <c r="C7" s="25">
        <v>31</v>
      </c>
      <c r="D7" s="25">
        <v>24</v>
      </c>
      <c r="E7" s="25">
        <v>12</v>
      </c>
      <c r="F7" s="25">
        <f t="shared" si="0"/>
        <v>1116</v>
      </c>
      <c r="G7" s="25">
        <v>170</v>
      </c>
      <c r="H7" s="25">
        <f t="shared" si="1"/>
        <v>189720</v>
      </c>
      <c r="I7" s="25" t="s">
        <v>39</v>
      </c>
      <c r="J7" s="44"/>
    </row>
    <row r="8" spans="2:10" x14ac:dyDescent="0.25">
      <c r="B8" t="s">
        <v>28</v>
      </c>
      <c r="C8" s="25">
        <v>30</v>
      </c>
      <c r="D8" s="25">
        <v>24</v>
      </c>
      <c r="E8" s="25">
        <v>12</v>
      </c>
      <c r="F8" s="25">
        <f t="shared" si="0"/>
        <v>1080</v>
      </c>
      <c r="G8" s="25">
        <v>170</v>
      </c>
      <c r="H8" s="25">
        <f t="shared" si="1"/>
        <v>183600</v>
      </c>
      <c r="I8" s="25" t="s">
        <v>39</v>
      </c>
      <c r="J8" s="44"/>
    </row>
    <row r="9" spans="2:10" x14ac:dyDescent="0.25">
      <c r="B9" t="s">
        <v>29</v>
      </c>
      <c r="C9" s="25">
        <v>31</v>
      </c>
      <c r="D9" s="25">
        <v>24</v>
      </c>
      <c r="E9" s="25">
        <v>12</v>
      </c>
      <c r="F9" s="25">
        <f t="shared" si="0"/>
        <v>1116</v>
      </c>
      <c r="G9" s="25">
        <v>170</v>
      </c>
      <c r="H9" s="25">
        <f t="shared" si="1"/>
        <v>189720</v>
      </c>
      <c r="I9" s="25" t="s">
        <v>39</v>
      </c>
      <c r="J9" s="44"/>
    </row>
    <row r="10" spans="2:10" x14ac:dyDescent="0.25">
      <c r="B10" t="s">
        <v>30</v>
      </c>
      <c r="C10" s="25">
        <v>31</v>
      </c>
      <c r="D10" s="25">
        <v>24</v>
      </c>
      <c r="E10" s="25">
        <v>12</v>
      </c>
      <c r="F10" s="25">
        <f t="shared" si="0"/>
        <v>1116</v>
      </c>
      <c r="G10" s="25">
        <v>170</v>
      </c>
      <c r="H10" s="25">
        <f t="shared" si="1"/>
        <v>189720</v>
      </c>
      <c r="I10" s="25" t="s">
        <v>39</v>
      </c>
      <c r="J10" s="44"/>
    </row>
    <row r="11" spans="2:10" x14ac:dyDescent="0.25">
      <c r="B11" t="s">
        <v>31</v>
      </c>
      <c r="C11" s="25">
        <v>30</v>
      </c>
      <c r="D11" s="25">
        <v>24</v>
      </c>
      <c r="E11" s="25">
        <v>12</v>
      </c>
      <c r="F11" s="25">
        <f t="shared" si="0"/>
        <v>1080</v>
      </c>
      <c r="G11" s="25">
        <v>170</v>
      </c>
      <c r="H11" s="25">
        <f t="shared" si="1"/>
        <v>183600</v>
      </c>
      <c r="I11" s="25" t="s">
        <v>39</v>
      </c>
      <c r="J11" s="44"/>
    </row>
    <row r="12" spans="2:10" x14ac:dyDescent="0.25">
      <c r="B12" t="s">
        <v>32</v>
      </c>
      <c r="C12" s="25">
        <v>31</v>
      </c>
      <c r="D12" s="25">
        <v>24</v>
      </c>
      <c r="E12" s="25">
        <v>12</v>
      </c>
      <c r="F12" s="25">
        <f t="shared" si="0"/>
        <v>1116</v>
      </c>
      <c r="G12" s="25">
        <v>170</v>
      </c>
      <c r="H12" s="25">
        <f t="shared" si="1"/>
        <v>189720</v>
      </c>
      <c r="I12" s="25" t="s">
        <v>39</v>
      </c>
      <c r="J12" s="44"/>
    </row>
    <row r="13" spans="2:10" x14ac:dyDescent="0.25">
      <c r="B13" t="s">
        <v>33</v>
      </c>
      <c r="C13" s="25">
        <v>30</v>
      </c>
      <c r="D13" s="25">
        <v>24</v>
      </c>
      <c r="E13" s="25">
        <v>12</v>
      </c>
      <c r="F13" s="25">
        <f t="shared" si="0"/>
        <v>1080</v>
      </c>
      <c r="G13" s="25">
        <v>170</v>
      </c>
      <c r="H13" s="25">
        <f t="shared" si="1"/>
        <v>183600</v>
      </c>
      <c r="I13" s="25" t="s">
        <v>39</v>
      </c>
      <c r="J13" s="44"/>
    </row>
    <row r="14" spans="2:10" x14ac:dyDescent="0.25">
      <c r="B14" t="s">
        <v>34</v>
      </c>
      <c r="C14" s="25">
        <v>31</v>
      </c>
      <c r="D14" s="25">
        <v>24</v>
      </c>
      <c r="E14" s="25">
        <v>12</v>
      </c>
      <c r="F14" s="25">
        <f t="shared" si="0"/>
        <v>1116</v>
      </c>
      <c r="G14" s="25">
        <v>170</v>
      </c>
      <c r="H14" s="25">
        <f t="shared" si="1"/>
        <v>189720</v>
      </c>
      <c r="I14" s="25" t="s">
        <v>39</v>
      </c>
      <c r="J14" s="44"/>
    </row>
    <row r="15" spans="2:10" x14ac:dyDescent="0.25">
      <c r="F15" s="25">
        <f>SUM(F3:F14)</f>
        <v>13176</v>
      </c>
      <c r="H15" s="26">
        <f>SUM(H3:H14)</f>
        <v>2239920</v>
      </c>
      <c r="J15" s="26">
        <f>SUM(J3:J14)</f>
        <v>2239920</v>
      </c>
    </row>
  </sheetData>
  <mergeCells count="2">
    <mergeCell ref="J3:J4"/>
    <mergeCell ref="J5:J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Охрана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Ольга Евгеньевна Климова</cp:lastModifiedBy>
  <cp:lastPrinted>2020-11-11T09:11:18Z</cp:lastPrinted>
  <dcterms:created xsi:type="dcterms:W3CDTF">2014-02-14T07:05:08Z</dcterms:created>
  <dcterms:modified xsi:type="dcterms:W3CDTF">2020-11-12T07:12:51Z</dcterms:modified>
</cp:coreProperties>
</file>