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285" windowWidth="27360" windowHeight="13125"/>
  </bookViews>
  <sheets>
    <sheet name="расчет 20.05.19" sheetId="38" r:id="rId1"/>
  </sheets>
  <definedNames>
    <definedName name="_xlnm._FilterDatabase" localSheetId="0" hidden="1">'расчет 20.05.19'!$A$11:$K$55</definedName>
  </definedNames>
  <calcPr calcId="145621"/>
</workbook>
</file>

<file path=xl/calcChain.xml><?xml version="1.0" encoding="utf-8"?>
<calcChain xmlns="http://schemas.openxmlformats.org/spreadsheetml/2006/main">
  <c r="K58" i="38" l="1"/>
  <c r="J53" i="38" l="1"/>
  <c r="J44" i="38"/>
  <c r="J38" i="38"/>
  <c r="J32" i="38"/>
  <c r="J27" i="38"/>
  <c r="J22" i="38"/>
  <c r="J18" i="38"/>
  <c r="J16" i="38"/>
  <c r="J13" i="38"/>
  <c r="K32" i="38" l="1"/>
  <c r="K22" i="38"/>
  <c r="K27" i="38"/>
  <c r="K38" i="38"/>
  <c r="K53" i="38"/>
  <c r="K44" i="38"/>
  <c r="K18" i="38"/>
  <c r="K16" i="38"/>
  <c r="K13" i="38"/>
</calcChain>
</file>

<file path=xl/sharedStrings.xml><?xml version="1.0" encoding="utf-8"?>
<sst xmlns="http://schemas.openxmlformats.org/spreadsheetml/2006/main" count="98" uniqueCount="72">
  <si>
    <t>№ п\п</t>
  </si>
  <si>
    <t>Наименование объекта закупки</t>
  </si>
  <si>
    <t>Наименование и описание объекта закупки</t>
  </si>
  <si>
    <t>Ед. изм.</t>
  </si>
  <si>
    <t>шт</t>
  </si>
  <si>
    <t>Единичные цены (тарифы)</t>
  </si>
  <si>
    <t>1*</t>
  </si>
  <si>
    <t>2*</t>
  </si>
  <si>
    <t>3*</t>
  </si>
  <si>
    <t>Начальная цена, руб.</t>
  </si>
  <si>
    <t>Средняя цена, руб.</t>
  </si>
  <si>
    <t>Администрация</t>
  </si>
  <si>
    <t>Итого по виду товара</t>
  </si>
  <si>
    <t>Архив</t>
  </si>
  <si>
    <t>Метод обоснования начальной (максимальной) цены: метод сопоставления розничных цен</t>
  </si>
  <si>
    <t xml:space="preserve">Способ размещения заказа: электронный аукцион </t>
  </si>
  <si>
    <t>Общее количество</t>
  </si>
  <si>
    <t>22.29.25.000-00000014</t>
  </si>
  <si>
    <t>22.29.25.000-00000013</t>
  </si>
  <si>
    <t>22.29.21.000-00000002</t>
  </si>
  <si>
    <t>20.59.59.900-00000001</t>
  </si>
  <si>
    <t>25.71.11.120-00000004</t>
  </si>
  <si>
    <t>22.29.25.000-00000010</t>
  </si>
  <si>
    <t>17.23.13.199-000000003</t>
  </si>
  <si>
    <t>22.29.25.000-00000002</t>
  </si>
  <si>
    <t>Лоток для бумаги пластиковый.</t>
  </si>
  <si>
    <t>Количество секций: 1</t>
  </si>
  <si>
    <t>Тип: Вертикальный  </t>
  </si>
  <si>
    <t>Шт.</t>
  </si>
  <si>
    <t>Итого по виду товара </t>
  </si>
  <si>
    <t>Папка пластиковая.</t>
  </si>
  <si>
    <t>Тип: Папка-уголок </t>
  </si>
  <si>
    <t>Формат: A4</t>
  </si>
  <si>
    <t>Файл-вкладыш</t>
  </si>
  <si>
    <t>Вид: Глянцевый  </t>
  </si>
  <si>
    <t>Плотность, мкм:  ≥ 95  и  &lt; 105  </t>
  </si>
  <si>
    <t>Формат: А4</t>
  </si>
  <si>
    <t>Средство корректирующее канцелярское</t>
  </si>
  <si>
    <t>Вид средства: Лента  </t>
  </si>
  <si>
    <t xml:space="preserve">Длина ленты:  ≥ 8  и  &lt; 13 (м) </t>
  </si>
  <si>
    <t>Ножницы канцелярские</t>
  </si>
  <si>
    <t>Вид лезвия: Прямое  </t>
  </si>
  <si>
    <t xml:space="preserve">Длина, min:  ≥ 150 (мм) </t>
  </si>
  <si>
    <t>Тип лезвия: Остроконечное</t>
  </si>
  <si>
    <t>Клейкая лента канцелярская.</t>
  </si>
  <si>
    <t>Тип: Односторонняя</t>
  </si>
  <si>
    <t>Блоки для записей</t>
  </si>
  <si>
    <t>В боксе: Нет</t>
  </si>
  <si>
    <t>Длина: &gt; 70  и  ≤ 80 (мм)</t>
  </si>
  <si>
    <t>Количество листов в блоке: ≥ 100 (шт)</t>
  </si>
  <si>
    <t>Количество цветов: 1</t>
  </si>
  <si>
    <t>Тип: С клейким краем</t>
  </si>
  <si>
    <t>Фигурные: Нет</t>
  </si>
  <si>
    <t>Ширина: &gt; 70  и  ≤ 80 (мм)</t>
  </si>
  <si>
    <t xml:space="preserve">Шт. </t>
  </si>
  <si>
    <t>Клейкие закладки пластиковые</t>
  </si>
  <si>
    <t>Количество листов в упаковке, не менее100 (шт)</t>
  </si>
  <si>
    <t>Уп.</t>
  </si>
  <si>
    <t xml:space="preserve">
</t>
  </si>
  <si>
    <t>Начальная (максимальная) цена контракта</t>
  </si>
  <si>
    <t xml:space="preserve">Ширина ленты: 4.20 (мм) </t>
  </si>
  <si>
    <t xml:space="preserve">Длина, max: &gt; 0 и ≤ 170мм </t>
  </si>
  <si>
    <t>Длина намотки: ≥ 50 (м)</t>
  </si>
  <si>
    <t>Цвет: Бесцветный</t>
  </si>
  <si>
    <t>Ширина клейкой ленты: 48 мм   Вид: упаковочная</t>
  </si>
  <si>
    <t>Исп. Заведующий по АХР Н.А. Попова</t>
  </si>
  <si>
    <t xml:space="preserve">Обоснование начальной максимальной цены контракта на поставку канцерярских товаров </t>
  </si>
  <si>
    <t>Приложение 2 к извещению об осуществлении аукциона
 в электронной форме</t>
  </si>
  <si>
    <r>
      <t>Ширина секции:</t>
    </r>
    <r>
      <rPr>
        <sz val="12"/>
        <color theme="1"/>
        <rFont val="PT Astra Serif"/>
        <family val="1"/>
        <charset val="204"/>
      </rPr>
      <t xml:space="preserve"> </t>
    </r>
    <r>
      <rPr>
        <sz val="12"/>
        <color rgb="FF000000"/>
        <rFont val="PT Astra Serif"/>
        <family val="1"/>
        <charset val="204"/>
      </rPr>
      <t>≥ 100.000 мм</t>
    </r>
  </si>
  <si>
    <t>Наименование структурного подразделения администрации города Югорска</t>
  </si>
  <si>
    <t>Начальная (максимальная) цена контракта составляет 143 921 (сто сорок три тысячи девятьсот двадцать один) рубль 30 копеек.</t>
  </si>
  <si>
    <t>1*: Коммерческое предложение от 05.07.2022 №УТ-3812
2*: Коммерческое предложение от 05.07.2022 № 612
3*: Коммерческое предложение от 05.07.2022 № 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</si>
</sst>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PT Astra Serif"/>
      <family val="1"/>
      <charset val="204"/>
    </font>
    <font>
      <sz val="11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3" fillId="0" borderId="0" xfId="0" applyFont="1" applyFill="1" applyBorder="1"/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/>
    <xf numFmtId="0" fontId="3" fillId="0" borderId="0" xfId="0" applyFont="1"/>
    <xf numFmtId="0" fontId="2" fillId="0" borderId="0" xfId="0" applyFont="1" applyBorder="1"/>
    <xf numFmtId="2" fontId="2" fillId="0" borderId="0" xfId="0" applyNumberFormat="1" applyFont="1" applyBorder="1"/>
    <xf numFmtId="0" fontId="6" fillId="0" borderId="0" xfId="0" applyFont="1" applyFill="1" applyBorder="1"/>
    <xf numFmtId="0" fontId="8" fillId="3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/>
    <xf numFmtId="0" fontId="9" fillId="3" borderId="4" xfId="0" applyFont="1" applyFill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2" fontId="6" fillId="3" borderId="20" xfId="0" applyNumberFormat="1" applyFont="1" applyFill="1" applyBorder="1" applyAlignment="1">
      <alignment horizontal="center" vertical="center"/>
    </xf>
    <xf numFmtId="2" fontId="6" fillId="3" borderId="11" xfId="0" applyNumberFormat="1" applyFont="1" applyFill="1" applyBorder="1" applyAlignment="1">
      <alignment horizontal="center" vertical="center"/>
    </xf>
    <xf numFmtId="2" fontId="6" fillId="3" borderId="11" xfId="0" applyNumberFormat="1" applyFont="1" applyFill="1" applyBorder="1" applyAlignment="1">
      <alignment horizontal="right" vertical="center"/>
    </xf>
    <xf numFmtId="0" fontId="10" fillId="0" borderId="14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2" fontId="6" fillId="3" borderId="24" xfId="0" applyNumberFormat="1" applyFont="1" applyFill="1" applyBorder="1" applyAlignment="1">
      <alignment horizontal="center" vertical="center"/>
    </xf>
    <xf numFmtId="2" fontId="6" fillId="3" borderId="14" xfId="0" applyNumberFormat="1" applyFont="1" applyFill="1" applyBorder="1" applyAlignment="1">
      <alignment horizontal="center" vertical="center"/>
    </xf>
    <xf numFmtId="2" fontId="6" fillId="3" borderId="14" xfId="0" applyNumberFormat="1" applyFont="1" applyFill="1" applyBorder="1" applyAlignment="1">
      <alignment horizontal="right" vertical="center"/>
    </xf>
    <xf numFmtId="0" fontId="7" fillId="0" borderId="14" xfId="0" applyFont="1" applyBorder="1" applyAlignment="1">
      <alignment vertical="center" wrapText="1"/>
    </xf>
    <xf numFmtId="2" fontId="6" fillId="0" borderId="20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top" wrapText="1"/>
    </xf>
    <xf numFmtId="2" fontId="6" fillId="0" borderId="26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justify" vertical="center" wrapText="1"/>
    </xf>
    <xf numFmtId="2" fontId="6" fillId="0" borderId="11" xfId="0" applyNumberFormat="1" applyFont="1" applyBorder="1" applyAlignment="1"/>
    <xf numFmtId="0" fontId="10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right" vertical="center"/>
    </xf>
    <xf numFmtId="0" fontId="6" fillId="0" borderId="29" xfId="0" applyFont="1" applyBorder="1"/>
    <xf numFmtId="0" fontId="11" fillId="0" borderId="29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11" fillId="0" borderId="29" xfId="0" applyNumberFormat="1" applyFont="1" applyBorder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12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right" vertical="center"/>
    </xf>
    <xf numFmtId="2" fontId="12" fillId="0" borderId="0" xfId="0" applyNumberFormat="1" applyFont="1" applyAlignment="1">
      <alignment horizontal="right" vertical="center"/>
    </xf>
    <xf numFmtId="2" fontId="13" fillId="0" borderId="0" xfId="0" applyNumberFormat="1" applyFont="1" applyAlignment="1">
      <alignment horizontal="right" vertical="center"/>
    </xf>
    <xf numFmtId="0" fontId="11" fillId="0" borderId="0" xfId="0" applyFo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2" fontId="6" fillId="0" borderId="1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right" vertical="center"/>
    </xf>
    <xf numFmtId="2" fontId="6" fillId="0" borderId="16" xfId="0" applyNumberFormat="1" applyFont="1" applyBorder="1" applyAlignment="1">
      <alignment horizontal="right" vertical="center"/>
    </xf>
    <xf numFmtId="2" fontId="6" fillId="0" borderId="14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2" fontId="8" fillId="3" borderId="22" xfId="0" applyNumberFormat="1" applyFont="1" applyFill="1" applyBorder="1" applyAlignment="1">
      <alignment horizontal="center" vertical="center"/>
    </xf>
    <xf numFmtId="2" fontId="8" fillId="3" borderId="23" xfId="0" applyNumberFormat="1" applyFont="1" applyFill="1" applyBorder="1" applyAlignment="1">
      <alignment horizontal="center" vertical="center"/>
    </xf>
    <xf numFmtId="2" fontId="8" fillId="3" borderId="24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3" borderId="16" xfId="0" applyNumberFormat="1" applyFont="1" applyFill="1" applyBorder="1" applyAlignment="1">
      <alignment horizontal="center" vertical="center"/>
    </xf>
    <xf numFmtId="2" fontId="8" fillId="3" borderId="14" xfId="0" applyNumberFormat="1" applyFont="1" applyFill="1" applyBorder="1" applyAlignment="1">
      <alignment horizontal="center" vertical="center"/>
    </xf>
    <xf numFmtId="2" fontId="6" fillId="3" borderId="15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2" fontId="6" fillId="3" borderId="14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right" vertical="center"/>
    </xf>
    <xf numFmtId="2" fontId="8" fillId="3" borderId="16" xfId="0" applyNumberFormat="1" applyFont="1" applyFill="1" applyBorder="1" applyAlignment="1">
      <alignment horizontal="right" vertical="center"/>
    </xf>
    <xf numFmtId="2" fontId="8" fillId="3" borderId="14" xfId="0" applyNumberFormat="1" applyFont="1" applyFill="1" applyBorder="1" applyAlignment="1">
      <alignment horizontal="right" vertical="center"/>
    </xf>
    <xf numFmtId="2" fontId="6" fillId="0" borderId="22" xfId="0" applyNumberFormat="1" applyFont="1" applyBorder="1" applyAlignment="1">
      <alignment horizontal="center" vertical="center"/>
    </xf>
    <xf numFmtId="2" fontId="6" fillId="0" borderId="23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0" fontId="9" fillId="3" borderId="4" xfId="0" applyFont="1" applyFill="1" applyBorder="1" applyAlignment="1">
      <alignment horizontal="right" vertical="center" wrapText="1"/>
    </xf>
    <xf numFmtId="0" fontId="9" fillId="3" borderId="8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center" vertical="top"/>
    </xf>
    <xf numFmtId="0" fontId="6" fillId="3" borderId="0" xfId="0" applyFont="1" applyFill="1" applyAlignment="1">
      <alignment horizontal="center"/>
    </xf>
    <xf numFmtId="0" fontId="8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8" fillId="3" borderId="9" xfId="0" applyFont="1" applyFill="1" applyBorder="1" applyAlignment="1"/>
    <xf numFmtId="0" fontId="6" fillId="3" borderId="9" xfId="0" applyFont="1" applyFill="1" applyBorder="1" applyAlignment="1"/>
    <xf numFmtId="0" fontId="8" fillId="3" borderId="4" xfId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3" borderId="10" xfId="0" applyFont="1" applyFill="1" applyBorder="1" applyAlignment="1">
      <alignment horizontal="right" vertical="center" wrapText="1"/>
    </xf>
    <xf numFmtId="0" fontId="9" fillId="3" borderId="25" xfId="0" applyFont="1" applyFill="1" applyBorder="1" applyAlignment="1">
      <alignment horizontal="right" vertical="center"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abSelected="1" topLeftCell="A17" zoomScale="75" zoomScaleNormal="75" workbookViewId="0">
      <selection activeCell="C49" sqref="C49"/>
    </sheetView>
  </sheetViews>
  <sheetFormatPr defaultRowHeight="12" x14ac:dyDescent="0.2"/>
  <cols>
    <col min="1" max="1" width="3.42578125" style="1" customWidth="1"/>
    <col min="2" max="2" width="16.5703125" style="1" customWidth="1"/>
    <col min="3" max="3" width="33.140625" style="1" customWidth="1"/>
    <col min="4" max="4" width="17" style="3" customWidth="1"/>
    <col min="5" max="5" width="8.5703125" style="3" customWidth="1"/>
    <col min="6" max="6" width="14.140625" style="1" customWidth="1"/>
    <col min="7" max="7" width="11.85546875" style="2" customWidth="1"/>
    <col min="8" max="8" width="14" style="2" customWidth="1"/>
    <col min="9" max="9" width="16.7109375" style="2" customWidth="1"/>
    <col min="10" max="10" width="15.140625" style="4" customWidth="1"/>
    <col min="11" max="11" width="16.42578125" style="4" customWidth="1"/>
    <col min="12" max="13" width="9.140625" style="1"/>
    <col min="14" max="14" width="14" style="1" customWidth="1"/>
    <col min="15" max="15" width="17.5703125" style="1" customWidth="1"/>
    <col min="16" max="16" width="10.7109375" style="1" customWidth="1"/>
    <col min="17" max="17" width="11.42578125" style="1" bestFit="1" customWidth="1"/>
    <col min="18" max="16384" width="9.140625" style="1"/>
  </cols>
  <sheetData>
    <row r="1" spans="1:15" x14ac:dyDescent="0.2">
      <c r="H1" s="69" t="s">
        <v>67</v>
      </c>
      <c r="I1" s="70"/>
      <c r="J1" s="70"/>
      <c r="K1" s="70"/>
    </row>
    <row r="2" spans="1:15" x14ac:dyDescent="0.2">
      <c r="H2" s="70"/>
      <c r="I2" s="70"/>
      <c r="J2" s="70"/>
      <c r="K2" s="70"/>
    </row>
    <row r="3" spans="1:15" ht="2.25" customHeight="1" x14ac:dyDescent="0.2">
      <c r="H3" s="70"/>
      <c r="I3" s="70"/>
      <c r="J3" s="70"/>
      <c r="K3" s="70"/>
    </row>
    <row r="4" spans="1:15" hidden="1" x14ac:dyDescent="0.2">
      <c r="H4" s="70"/>
      <c r="I4" s="70"/>
      <c r="J4" s="70"/>
      <c r="K4" s="70"/>
    </row>
    <row r="5" spans="1:15" x14ac:dyDescent="0.2">
      <c r="H5" s="70"/>
      <c r="I5" s="70"/>
      <c r="J5" s="70"/>
      <c r="K5" s="70"/>
    </row>
    <row r="7" spans="1:15" ht="15.75" x14ac:dyDescent="0.25">
      <c r="A7" s="116" t="s">
        <v>66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2"/>
      <c r="N7" s="10"/>
      <c r="O7" s="10"/>
    </row>
    <row r="8" spans="1:15" ht="15.75" x14ac:dyDescent="0.2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2"/>
      <c r="N8" s="10"/>
      <c r="O8" s="10"/>
    </row>
    <row r="9" spans="1:15" ht="15.75" x14ac:dyDescent="0.25">
      <c r="A9" s="118" t="s">
        <v>14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N9" s="10"/>
      <c r="O9" s="10"/>
    </row>
    <row r="10" spans="1:15" ht="15.75" x14ac:dyDescent="0.25">
      <c r="A10" s="120" t="s">
        <v>15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3"/>
      <c r="L10" s="14"/>
      <c r="N10" s="10"/>
      <c r="O10" s="10"/>
    </row>
    <row r="11" spans="1:15" ht="15.75" customHeight="1" x14ac:dyDescent="0.25">
      <c r="A11" s="122" t="s">
        <v>0</v>
      </c>
      <c r="B11" s="122" t="s">
        <v>1</v>
      </c>
      <c r="C11" s="122" t="s">
        <v>2</v>
      </c>
      <c r="D11" s="122" t="s">
        <v>69</v>
      </c>
      <c r="E11" s="122" t="s">
        <v>3</v>
      </c>
      <c r="F11" s="124" t="s">
        <v>16</v>
      </c>
      <c r="G11" s="126" t="s">
        <v>5</v>
      </c>
      <c r="H11" s="127"/>
      <c r="I11" s="128"/>
      <c r="J11" s="132" t="s">
        <v>10</v>
      </c>
      <c r="K11" s="114" t="s">
        <v>9</v>
      </c>
      <c r="L11" s="6"/>
      <c r="N11" s="10"/>
      <c r="O11" s="10"/>
    </row>
    <row r="12" spans="1:15" ht="86.25" customHeight="1" thickBot="1" x14ac:dyDescent="0.3">
      <c r="A12" s="123"/>
      <c r="B12" s="123"/>
      <c r="C12" s="123"/>
      <c r="D12" s="123"/>
      <c r="E12" s="123"/>
      <c r="F12" s="125"/>
      <c r="G12" s="15" t="s">
        <v>6</v>
      </c>
      <c r="H12" s="15" t="s">
        <v>7</v>
      </c>
      <c r="I12" s="15" t="s">
        <v>8</v>
      </c>
      <c r="J12" s="133"/>
      <c r="K12" s="115"/>
      <c r="L12" s="7"/>
      <c r="N12" s="10"/>
      <c r="O12" s="10"/>
    </row>
    <row r="13" spans="1:15" ht="24" customHeight="1" x14ac:dyDescent="0.2">
      <c r="A13" s="91">
        <v>1</v>
      </c>
      <c r="B13" s="84" t="s">
        <v>17</v>
      </c>
      <c r="C13" s="16" t="s">
        <v>25</v>
      </c>
      <c r="D13" s="75" t="s">
        <v>13</v>
      </c>
      <c r="E13" s="75" t="s">
        <v>28</v>
      </c>
      <c r="F13" s="98">
        <v>62</v>
      </c>
      <c r="G13" s="99">
        <v>663</v>
      </c>
      <c r="H13" s="102">
        <v>729.3</v>
      </c>
      <c r="I13" s="105">
        <v>762.45</v>
      </c>
      <c r="J13" s="108">
        <f>ROUND((G13+H13+I13)/3,2)</f>
        <v>718.25</v>
      </c>
      <c r="K13" s="108">
        <f>F13*J13</f>
        <v>44531.5</v>
      </c>
      <c r="L13" s="8"/>
      <c r="N13" s="10"/>
      <c r="O13" s="11"/>
    </row>
    <row r="14" spans="1:15" ht="17.25" customHeight="1" x14ac:dyDescent="0.25">
      <c r="A14" s="92"/>
      <c r="B14" s="94"/>
      <c r="C14" s="17" t="s">
        <v>26</v>
      </c>
      <c r="D14" s="76"/>
      <c r="E14" s="76"/>
      <c r="F14" s="86"/>
      <c r="G14" s="100"/>
      <c r="H14" s="103"/>
      <c r="I14" s="106"/>
      <c r="J14" s="109"/>
      <c r="K14" s="109"/>
      <c r="L14" s="5"/>
      <c r="N14" s="10"/>
      <c r="O14" s="11"/>
    </row>
    <row r="15" spans="1:15" ht="15" customHeight="1" thickBot="1" x14ac:dyDescent="0.3">
      <c r="A15" s="92"/>
      <c r="B15" s="94"/>
      <c r="C15" s="17" t="s">
        <v>27</v>
      </c>
      <c r="D15" s="77"/>
      <c r="E15" s="77"/>
      <c r="F15" s="87"/>
      <c r="G15" s="101"/>
      <c r="H15" s="104"/>
      <c r="I15" s="107"/>
      <c r="J15" s="110"/>
      <c r="K15" s="110"/>
      <c r="L15" s="5"/>
      <c r="N15" s="10"/>
      <c r="O15" s="10"/>
    </row>
    <row r="16" spans="1:15" ht="26.25" customHeight="1" thickBot="1" x14ac:dyDescent="0.3">
      <c r="A16" s="93"/>
      <c r="B16" s="85"/>
      <c r="C16" s="18" t="s">
        <v>68</v>
      </c>
      <c r="D16" s="19" t="s">
        <v>11</v>
      </c>
      <c r="E16" s="19" t="s">
        <v>4</v>
      </c>
      <c r="F16" s="20">
        <v>10</v>
      </c>
      <c r="G16" s="21">
        <v>663</v>
      </c>
      <c r="H16" s="22">
        <v>729.3</v>
      </c>
      <c r="I16" s="22">
        <v>762.45</v>
      </c>
      <c r="J16" s="23">
        <f>ROUND((G16+H16+I16)/3,2)</f>
        <v>718.25</v>
      </c>
      <c r="K16" s="23">
        <f>F16*J16</f>
        <v>7182.5</v>
      </c>
      <c r="L16" s="5"/>
    </row>
    <row r="17" spans="1:12" ht="15" customHeight="1" thickBot="1" x14ac:dyDescent="0.3">
      <c r="A17" s="24"/>
      <c r="B17" s="88" t="s">
        <v>12</v>
      </c>
      <c r="C17" s="89"/>
      <c r="D17" s="90"/>
      <c r="E17" s="25" t="s">
        <v>28</v>
      </c>
      <c r="F17" s="26">
        <v>72</v>
      </c>
      <c r="G17" s="27"/>
      <c r="H17" s="28"/>
      <c r="I17" s="28"/>
      <c r="J17" s="29"/>
      <c r="K17" s="29"/>
      <c r="L17" s="5"/>
    </row>
    <row r="18" spans="1:12" ht="15" customHeight="1" x14ac:dyDescent="0.25">
      <c r="A18" s="91">
        <v>2</v>
      </c>
      <c r="B18" s="84" t="s">
        <v>22</v>
      </c>
      <c r="C18" s="17" t="s">
        <v>30</v>
      </c>
      <c r="D18" s="75" t="s">
        <v>11</v>
      </c>
      <c r="E18" s="75" t="s">
        <v>28</v>
      </c>
      <c r="F18" s="98">
        <v>100</v>
      </c>
      <c r="G18" s="111">
        <v>16.66</v>
      </c>
      <c r="H18" s="78">
        <v>18.329999999999998</v>
      </c>
      <c r="I18" s="78">
        <v>19.16</v>
      </c>
      <c r="J18" s="81">
        <f>ROUND((G18+H18+I18)/3,2)</f>
        <v>18.05</v>
      </c>
      <c r="K18" s="81">
        <f>F18*J18</f>
        <v>1805</v>
      </c>
      <c r="L18" s="9"/>
    </row>
    <row r="19" spans="1:12" ht="25.5" customHeight="1" x14ac:dyDescent="0.25">
      <c r="A19" s="92"/>
      <c r="B19" s="94"/>
      <c r="C19" s="17" t="s">
        <v>31</v>
      </c>
      <c r="D19" s="76"/>
      <c r="E19" s="76"/>
      <c r="F19" s="86"/>
      <c r="G19" s="112"/>
      <c r="H19" s="79"/>
      <c r="I19" s="79"/>
      <c r="J19" s="82"/>
      <c r="K19" s="82"/>
      <c r="L19" s="9"/>
    </row>
    <row r="20" spans="1:12" ht="23.25" customHeight="1" thickBot="1" x14ac:dyDescent="0.3">
      <c r="A20" s="93"/>
      <c r="B20" s="85"/>
      <c r="C20" s="18" t="s">
        <v>32</v>
      </c>
      <c r="D20" s="77"/>
      <c r="E20" s="77"/>
      <c r="F20" s="87"/>
      <c r="G20" s="113"/>
      <c r="H20" s="80"/>
      <c r="I20" s="80"/>
      <c r="J20" s="83"/>
      <c r="K20" s="83"/>
      <c r="L20" s="9"/>
    </row>
    <row r="21" spans="1:12" ht="21" customHeight="1" thickBot="1" x14ac:dyDescent="0.3">
      <c r="A21" s="30"/>
      <c r="B21" s="88" t="s">
        <v>29</v>
      </c>
      <c r="C21" s="89"/>
      <c r="D21" s="90"/>
      <c r="E21" s="25" t="s">
        <v>28</v>
      </c>
      <c r="F21" s="26">
        <v>100</v>
      </c>
      <c r="G21" s="31"/>
      <c r="H21" s="32"/>
      <c r="I21" s="32"/>
      <c r="J21" s="33"/>
      <c r="K21" s="33"/>
      <c r="L21" s="9"/>
    </row>
    <row r="22" spans="1:12" ht="15" customHeight="1" x14ac:dyDescent="0.25">
      <c r="A22" s="91">
        <v>3</v>
      </c>
      <c r="B22" s="129" t="s">
        <v>18</v>
      </c>
      <c r="C22" s="34" t="s">
        <v>33</v>
      </c>
      <c r="D22" s="75" t="s">
        <v>11</v>
      </c>
      <c r="E22" s="75" t="s">
        <v>28</v>
      </c>
      <c r="F22" s="98">
        <v>2500</v>
      </c>
      <c r="G22" s="111">
        <v>10.06</v>
      </c>
      <c r="H22" s="78">
        <v>11.07</v>
      </c>
      <c r="I22" s="78">
        <v>11.57</v>
      </c>
      <c r="J22" s="81">
        <f>ROUND((G22+H22+I22)/3,2)</f>
        <v>10.9</v>
      </c>
      <c r="K22" s="81">
        <f>F22*J22</f>
        <v>27250</v>
      </c>
      <c r="L22" s="9"/>
    </row>
    <row r="23" spans="1:12" ht="22.5" customHeight="1" x14ac:dyDescent="0.25">
      <c r="A23" s="92"/>
      <c r="B23" s="130"/>
      <c r="C23" s="34" t="s">
        <v>34</v>
      </c>
      <c r="D23" s="76"/>
      <c r="E23" s="76"/>
      <c r="F23" s="86"/>
      <c r="G23" s="112"/>
      <c r="H23" s="79"/>
      <c r="I23" s="79"/>
      <c r="J23" s="82"/>
      <c r="K23" s="82"/>
      <c r="L23" s="9"/>
    </row>
    <row r="24" spans="1:12" ht="15" customHeight="1" x14ac:dyDescent="0.25">
      <c r="A24" s="92"/>
      <c r="B24" s="130"/>
      <c r="C24" s="17" t="s">
        <v>35</v>
      </c>
      <c r="D24" s="76"/>
      <c r="E24" s="76"/>
      <c r="F24" s="86"/>
      <c r="G24" s="112"/>
      <c r="H24" s="79"/>
      <c r="I24" s="79"/>
      <c r="J24" s="82"/>
      <c r="K24" s="82"/>
      <c r="L24" s="9"/>
    </row>
    <row r="25" spans="1:12" ht="25.5" customHeight="1" thickBot="1" x14ac:dyDescent="0.3">
      <c r="A25" s="93"/>
      <c r="B25" s="131"/>
      <c r="C25" s="18" t="s">
        <v>36</v>
      </c>
      <c r="D25" s="77"/>
      <c r="E25" s="77"/>
      <c r="F25" s="87"/>
      <c r="G25" s="113"/>
      <c r="H25" s="80"/>
      <c r="I25" s="80"/>
      <c r="J25" s="83"/>
      <c r="K25" s="83"/>
      <c r="L25" s="9"/>
    </row>
    <row r="26" spans="1:12" ht="24.75" customHeight="1" thickBot="1" x14ac:dyDescent="0.3">
      <c r="A26" s="24"/>
      <c r="B26" s="88" t="s">
        <v>12</v>
      </c>
      <c r="C26" s="89"/>
      <c r="D26" s="90"/>
      <c r="E26" s="25" t="s">
        <v>28</v>
      </c>
      <c r="F26" s="35">
        <v>2500</v>
      </c>
      <c r="G26" s="36"/>
      <c r="H26" s="37"/>
      <c r="I26" s="37"/>
      <c r="J26" s="38"/>
      <c r="K26" s="38"/>
      <c r="L26" s="9"/>
    </row>
    <row r="27" spans="1:12" ht="24.75" customHeight="1" x14ac:dyDescent="0.25">
      <c r="A27" s="91">
        <v>4</v>
      </c>
      <c r="B27" s="129" t="s">
        <v>20</v>
      </c>
      <c r="C27" s="34" t="s">
        <v>37</v>
      </c>
      <c r="D27" s="75" t="s">
        <v>11</v>
      </c>
      <c r="E27" s="75" t="s">
        <v>28</v>
      </c>
      <c r="F27" s="98">
        <v>20</v>
      </c>
      <c r="G27" s="78">
        <v>172</v>
      </c>
      <c r="H27" s="78">
        <v>189.2</v>
      </c>
      <c r="I27" s="78">
        <v>197.8</v>
      </c>
      <c r="J27" s="81">
        <f>ROUND((G27+H27+I27)/3,2)</f>
        <v>186.33</v>
      </c>
      <c r="K27" s="81">
        <f>F27*J27</f>
        <v>3726.6000000000004</v>
      </c>
      <c r="L27" s="9"/>
    </row>
    <row r="28" spans="1:12" ht="15.75" customHeight="1" x14ac:dyDescent="0.25">
      <c r="A28" s="92"/>
      <c r="B28" s="130"/>
      <c r="C28" s="17" t="s">
        <v>38</v>
      </c>
      <c r="D28" s="76"/>
      <c r="E28" s="76"/>
      <c r="F28" s="86"/>
      <c r="G28" s="79"/>
      <c r="H28" s="79"/>
      <c r="I28" s="79"/>
      <c r="J28" s="82"/>
      <c r="K28" s="82"/>
      <c r="L28" s="9"/>
    </row>
    <row r="29" spans="1:12" ht="15" customHeight="1" x14ac:dyDescent="0.25">
      <c r="A29" s="92"/>
      <c r="B29" s="130"/>
      <c r="C29" s="17" t="s">
        <v>39</v>
      </c>
      <c r="D29" s="76"/>
      <c r="E29" s="76"/>
      <c r="F29" s="86"/>
      <c r="G29" s="79"/>
      <c r="H29" s="79"/>
      <c r="I29" s="79"/>
      <c r="J29" s="82"/>
      <c r="K29" s="82"/>
      <c r="L29" s="9"/>
    </row>
    <row r="30" spans="1:12" ht="23.25" customHeight="1" thickBot="1" x14ac:dyDescent="0.3">
      <c r="A30" s="93"/>
      <c r="B30" s="131"/>
      <c r="C30" s="18" t="s">
        <v>60</v>
      </c>
      <c r="D30" s="77"/>
      <c r="E30" s="77"/>
      <c r="F30" s="87"/>
      <c r="G30" s="79"/>
      <c r="H30" s="80"/>
      <c r="I30" s="79"/>
      <c r="J30" s="83"/>
      <c r="K30" s="83"/>
      <c r="L30" s="9"/>
    </row>
    <row r="31" spans="1:12" ht="15" customHeight="1" thickBot="1" x14ac:dyDescent="0.3">
      <c r="A31" s="30"/>
      <c r="B31" s="88" t="s">
        <v>29</v>
      </c>
      <c r="C31" s="89"/>
      <c r="D31" s="90"/>
      <c r="E31" s="25" t="s">
        <v>28</v>
      </c>
      <c r="F31" s="26">
        <v>20</v>
      </c>
      <c r="G31" s="32"/>
      <c r="H31" s="32"/>
      <c r="I31" s="32"/>
      <c r="J31" s="33"/>
      <c r="K31" s="33"/>
      <c r="L31" s="9"/>
    </row>
    <row r="32" spans="1:12" ht="26.25" customHeight="1" x14ac:dyDescent="0.25">
      <c r="A32" s="91">
        <v>5</v>
      </c>
      <c r="B32" s="84" t="s">
        <v>21</v>
      </c>
      <c r="C32" s="17" t="s">
        <v>40</v>
      </c>
      <c r="D32" s="75" t="s">
        <v>11</v>
      </c>
      <c r="E32" s="95" t="s">
        <v>28</v>
      </c>
      <c r="F32" s="98">
        <v>10</v>
      </c>
      <c r="G32" s="78">
        <v>162.69999999999999</v>
      </c>
      <c r="H32" s="78">
        <v>178.97</v>
      </c>
      <c r="I32" s="78">
        <v>187.11</v>
      </c>
      <c r="J32" s="81">
        <f>ROUND((G32+H32+I32)/3,2)</f>
        <v>176.26</v>
      </c>
      <c r="K32" s="81">
        <f>F32*J32</f>
        <v>1762.6</v>
      </c>
      <c r="L32" s="9"/>
    </row>
    <row r="33" spans="1:12" ht="23.25" customHeight="1" x14ac:dyDescent="0.25">
      <c r="A33" s="92"/>
      <c r="B33" s="94"/>
      <c r="C33" s="17" t="s">
        <v>41</v>
      </c>
      <c r="D33" s="76"/>
      <c r="E33" s="96"/>
      <c r="F33" s="86"/>
      <c r="G33" s="79"/>
      <c r="H33" s="79"/>
      <c r="I33" s="79"/>
      <c r="J33" s="82"/>
      <c r="K33" s="82"/>
      <c r="L33" s="9"/>
    </row>
    <row r="34" spans="1:12" ht="15" customHeight="1" x14ac:dyDescent="0.25">
      <c r="A34" s="92"/>
      <c r="B34" s="94"/>
      <c r="C34" s="17" t="s">
        <v>61</v>
      </c>
      <c r="D34" s="76"/>
      <c r="E34" s="96"/>
      <c r="F34" s="86"/>
      <c r="G34" s="79"/>
      <c r="H34" s="79"/>
      <c r="I34" s="79"/>
      <c r="J34" s="82"/>
      <c r="K34" s="82"/>
      <c r="L34" s="9"/>
    </row>
    <row r="35" spans="1:12" ht="28.5" customHeight="1" x14ac:dyDescent="0.25">
      <c r="A35" s="92"/>
      <c r="B35" s="94"/>
      <c r="C35" s="17" t="s">
        <v>42</v>
      </c>
      <c r="D35" s="76"/>
      <c r="E35" s="96"/>
      <c r="F35" s="86"/>
      <c r="G35" s="79"/>
      <c r="H35" s="79"/>
      <c r="I35" s="79"/>
      <c r="J35" s="82"/>
      <c r="K35" s="82"/>
      <c r="L35" s="9"/>
    </row>
    <row r="36" spans="1:12" ht="15" customHeight="1" thickBot="1" x14ac:dyDescent="0.3">
      <c r="A36" s="93"/>
      <c r="B36" s="85"/>
      <c r="C36" s="18" t="s">
        <v>43</v>
      </c>
      <c r="D36" s="77"/>
      <c r="E36" s="97"/>
      <c r="F36" s="87"/>
      <c r="G36" s="80"/>
      <c r="H36" s="80"/>
      <c r="I36" s="80"/>
      <c r="J36" s="83"/>
      <c r="K36" s="83"/>
      <c r="L36" s="9"/>
    </row>
    <row r="37" spans="1:12" ht="17.25" customHeight="1" thickBot="1" x14ac:dyDescent="0.3">
      <c r="A37" s="24"/>
      <c r="B37" s="88" t="s">
        <v>12</v>
      </c>
      <c r="C37" s="89"/>
      <c r="D37" s="90"/>
      <c r="E37" s="39" t="s">
        <v>28</v>
      </c>
      <c r="F37" s="26">
        <v>10</v>
      </c>
      <c r="G37" s="40"/>
      <c r="H37" s="37"/>
      <c r="I37" s="40"/>
      <c r="J37" s="33"/>
      <c r="K37" s="33"/>
      <c r="L37" s="9"/>
    </row>
    <row r="38" spans="1:12" ht="22.5" customHeight="1" x14ac:dyDescent="0.25">
      <c r="A38" s="91">
        <v>6</v>
      </c>
      <c r="B38" s="84" t="s">
        <v>19</v>
      </c>
      <c r="C38" s="17" t="s">
        <v>44</v>
      </c>
      <c r="D38" s="75" t="s">
        <v>11</v>
      </c>
      <c r="E38" s="95" t="s">
        <v>28</v>
      </c>
      <c r="F38" s="98">
        <v>30</v>
      </c>
      <c r="G38" s="78">
        <v>102.92</v>
      </c>
      <c r="H38" s="78">
        <v>113.21</v>
      </c>
      <c r="I38" s="78">
        <v>118.36</v>
      </c>
      <c r="J38" s="81">
        <f>ROUND((G38+H38+I38)/3,2)</f>
        <v>111.5</v>
      </c>
      <c r="K38" s="81">
        <f>F38*J38</f>
        <v>3345</v>
      </c>
      <c r="L38" s="9"/>
    </row>
    <row r="39" spans="1:12" ht="20.25" customHeight="1" x14ac:dyDescent="0.25">
      <c r="A39" s="92"/>
      <c r="B39" s="94"/>
      <c r="C39" s="17" t="s">
        <v>62</v>
      </c>
      <c r="D39" s="76"/>
      <c r="E39" s="96"/>
      <c r="F39" s="86"/>
      <c r="G39" s="79"/>
      <c r="H39" s="79"/>
      <c r="I39" s="79"/>
      <c r="J39" s="82"/>
      <c r="K39" s="82"/>
      <c r="L39" s="9"/>
    </row>
    <row r="40" spans="1:12" ht="22.5" customHeight="1" x14ac:dyDescent="0.25">
      <c r="A40" s="92"/>
      <c r="B40" s="94"/>
      <c r="C40" s="17" t="s">
        <v>45</v>
      </c>
      <c r="D40" s="76"/>
      <c r="E40" s="96"/>
      <c r="F40" s="86"/>
      <c r="G40" s="79"/>
      <c r="H40" s="79"/>
      <c r="I40" s="79"/>
      <c r="J40" s="82"/>
      <c r="K40" s="82"/>
      <c r="L40" s="9"/>
    </row>
    <row r="41" spans="1:12" ht="15" customHeight="1" x14ac:dyDescent="0.25">
      <c r="A41" s="92"/>
      <c r="B41" s="94"/>
      <c r="C41" s="17" t="s">
        <v>63</v>
      </c>
      <c r="D41" s="76"/>
      <c r="E41" s="96"/>
      <c r="F41" s="86"/>
      <c r="G41" s="79"/>
      <c r="H41" s="79"/>
      <c r="I41" s="79"/>
      <c r="J41" s="82"/>
      <c r="K41" s="82"/>
      <c r="L41" s="9"/>
    </row>
    <row r="42" spans="1:12" ht="23.25" customHeight="1" thickBot="1" x14ac:dyDescent="0.3">
      <c r="A42" s="93"/>
      <c r="B42" s="85"/>
      <c r="C42" s="18" t="s">
        <v>64</v>
      </c>
      <c r="D42" s="77"/>
      <c r="E42" s="97"/>
      <c r="F42" s="87"/>
      <c r="G42" s="80"/>
      <c r="H42" s="80"/>
      <c r="I42" s="80"/>
      <c r="J42" s="83"/>
      <c r="K42" s="83"/>
      <c r="L42" s="9"/>
    </row>
    <row r="43" spans="1:12" ht="15" customHeight="1" thickBot="1" x14ac:dyDescent="0.3">
      <c r="A43" s="30"/>
      <c r="B43" s="88" t="s">
        <v>12</v>
      </c>
      <c r="C43" s="90"/>
      <c r="D43" s="25"/>
      <c r="E43" s="39" t="s">
        <v>28</v>
      </c>
      <c r="F43" s="26">
        <v>30</v>
      </c>
      <c r="G43" s="32"/>
      <c r="H43" s="32"/>
      <c r="I43" s="32"/>
      <c r="J43" s="33"/>
      <c r="K43" s="33"/>
      <c r="L43" s="9"/>
    </row>
    <row r="44" spans="1:12" ht="23.25" customHeight="1" x14ac:dyDescent="0.25">
      <c r="A44" s="91">
        <v>7</v>
      </c>
      <c r="B44" s="84" t="s">
        <v>23</v>
      </c>
      <c r="C44" s="17" t="s">
        <v>46</v>
      </c>
      <c r="D44" s="75" t="s">
        <v>11</v>
      </c>
      <c r="E44" s="95" t="s">
        <v>54</v>
      </c>
      <c r="F44" s="98">
        <v>130</v>
      </c>
      <c r="G44" s="78">
        <v>339.48</v>
      </c>
      <c r="H44" s="78">
        <v>373.43</v>
      </c>
      <c r="I44" s="78">
        <v>390.4</v>
      </c>
      <c r="J44" s="81">
        <f>ROUND((G44+H44+I44)/3,2)</f>
        <v>367.77</v>
      </c>
      <c r="K44" s="81">
        <f>F44*J44</f>
        <v>47810.1</v>
      </c>
      <c r="L44" s="9"/>
    </row>
    <row r="45" spans="1:12" ht="17.25" customHeight="1" x14ac:dyDescent="0.25">
      <c r="A45" s="92"/>
      <c r="B45" s="94"/>
      <c r="C45" s="17" t="s">
        <v>47</v>
      </c>
      <c r="D45" s="76"/>
      <c r="E45" s="96"/>
      <c r="F45" s="86"/>
      <c r="G45" s="79"/>
      <c r="H45" s="79"/>
      <c r="I45" s="79"/>
      <c r="J45" s="82"/>
      <c r="K45" s="82"/>
      <c r="L45" s="9"/>
    </row>
    <row r="46" spans="1:12" ht="15" customHeight="1" x14ac:dyDescent="0.25">
      <c r="A46" s="92"/>
      <c r="B46" s="94"/>
      <c r="C46" s="17" t="s">
        <v>48</v>
      </c>
      <c r="D46" s="76"/>
      <c r="E46" s="96"/>
      <c r="F46" s="86"/>
      <c r="G46" s="79"/>
      <c r="H46" s="79"/>
      <c r="I46" s="79"/>
      <c r="J46" s="82"/>
      <c r="K46" s="82"/>
      <c r="L46" s="9"/>
    </row>
    <row r="47" spans="1:12" ht="24" customHeight="1" x14ac:dyDescent="0.25">
      <c r="A47" s="92"/>
      <c r="B47" s="94"/>
      <c r="C47" s="17" t="s">
        <v>49</v>
      </c>
      <c r="D47" s="76"/>
      <c r="E47" s="96"/>
      <c r="F47" s="86"/>
      <c r="G47" s="79"/>
      <c r="H47" s="79"/>
      <c r="I47" s="79"/>
      <c r="J47" s="82"/>
      <c r="K47" s="82"/>
      <c r="L47" s="9"/>
    </row>
    <row r="48" spans="1:12" ht="15" customHeight="1" x14ac:dyDescent="0.25">
      <c r="A48" s="92"/>
      <c r="B48" s="94"/>
      <c r="C48" s="17" t="s">
        <v>50</v>
      </c>
      <c r="D48" s="76"/>
      <c r="E48" s="96"/>
      <c r="F48" s="86"/>
      <c r="G48" s="79"/>
      <c r="H48" s="79"/>
      <c r="I48" s="79"/>
      <c r="J48" s="82"/>
      <c r="K48" s="82"/>
      <c r="L48" s="9"/>
    </row>
    <row r="49" spans="1:12" ht="15" customHeight="1" x14ac:dyDescent="0.25">
      <c r="A49" s="92"/>
      <c r="B49" s="94"/>
      <c r="C49" s="17" t="s">
        <v>51</v>
      </c>
      <c r="D49" s="76"/>
      <c r="E49" s="96"/>
      <c r="F49" s="86"/>
      <c r="G49" s="79"/>
      <c r="H49" s="79"/>
      <c r="I49" s="79"/>
      <c r="J49" s="82"/>
      <c r="K49" s="82"/>
      <c r="L49" s="9"/>
    </row>
    <row r="50" spans="1:12" ht="22.5" customHeight="1" thickBot="1" x14ac:dyDescent="0.3">
      <c r="A50" s="92"/>
      <c r="B50" s="94"/>
      <c r="C50" s="17" t="s">
        <v>52</v>
      </c>
      <c r="D50" s="76"/>
      <c r="E50" s="96"/>
      <c r="F50" s="86"/>
      <c r="G50" s="80"/>
      <c r="H50" s="80"/>
      <c r="I50" s="80"/>
      <c r="J50" s="83"/>
      <c r="K50" s="83"/>
      <c r="L50" s="9"/>
    </row>
    <row r="51" spans="1:12" ht="15" customHeight="1" thickBot="1" x14ac:dyDescent="0.3">
      <c r="A51" s="93"/>
      <c r="B51" s="85"/>
      <c r="C51" s="18" t="s">
        <v>53</v>
      </c>
      <c r="D51" s="41"/>
      <c r="E51" s="96"/>
      <c r="F51" s="86"/>
      <c r="G51" s="42"/>
      <c r="H51" s="43"/>
      <c r="I51" s="42"/>
      <c r="J51" s="44"/>
      <c r="K51" s="44"/>
      <c r="L51" s="9"/>
    </row>
    <row r="52" spans="1:12" ht="15" customHeight="1" thickBot="1" x14ac:dyDescent="0.3">
      <c r="A52" s="30"/>
      <c r="B52" s="88" t="s">
        <v>29</v>
      </c>
      <c r="C52" s="89"/>
      <c r="D52" s="89"/>
      <c r="E52" s="45" t="s">
        <v>28</v>
      </c>
      <c r="F52" s="35">
        <v>130</v>
      </c>
      <c r="G52" s="46"/>
      <c r="H52" s="46"/>
      <c r="I52" s="46"/>
      <c r="J52" s="47"/>
      <c r="K52" s="47"/>
      <c r="L52" s="9"/>
    </row>
    <row r="53" spans="1:12" ht="27.75" customHeight="1" x14ac:dyDescent="0.25">
      <c r="A53" s="91">
        <v>8</v>
      </c>
      <c r="B53" s="84" t="s">
        <v>24</v>
      </c>
      <c r="C53" s="34" t="s">
        <v>55</v>
      </c>
      <c r="D53" s="75" t="s">
        <v>11</v>
      </c>
      <c r="E53" s="76" t="s">
        <v>57</v>
      </c>
      <c r="F53" s="86">
        <v>200</v>
      </c>
      <c r="G53" s="78">
        <v>30.04</v>
      </c>
      <c r="H53" s="79">
        <v>33.04</v>
      </c>
      <c r="I53" s="78">
        <v>34.549999999999997</v>
      </c>
      <c r="J53" s="81">
        <f>ROUND((G53+H53+I53)/3,2)</f>
        <v>32.54</v>
      </c>
      <c r="K53" s="81">
        <f>F53*J53</f>
        <v>6508</v>
      </c>
      <c r="L53" s="9"/>
    </row>
    <row r="54" spans="1:12" ht="24" customHeight="1" thickBot="1" x14ac:dyDescent="0.3">
      <c r="A54" s="93"/>
      <c r="B54" s="85"/>
      <c r="C54" s="48" t="s">
        <v>56</v>
      </c>
      <c r="D54" s="77"/>
      <c r="E54" s="77"/>
      <c r="F54" s="87"/>
      <c r="G54" s="80"/>
      <c r="H54" s="79"/>
      <c r="I54" s="80"/>
      <c r="J54" s="83"/>
      <c r="K54" s="83"/>
      <c r="L54" s="9"/>
    </row>
    <row r="55" spans="1:12" ht="27.75" customHeight="1" thickBot="1" x14ac:dyDescent="0.3">
      <c r="A55" s="30"/>
      <c r="B55" s="88" t="s">
        <v>29</v>
      </c>
      <c r="C55" s="89"/>
      <c r="D55" s="90"/>
      <c r="E55" s="39" t="s">
        <v>57</v>
      </c>
      <c r="F55" s="26">
        <v>200</v>
      </c>
      <c r="G55" s="49"/>
      <c r="H55" s="49"/>
      <c r="I55" s="49"/>
      <c r="J55" s="33"/>
      <c r="K55" s="33"/>
      <c r="L55" s="9"/>
    </row>
    <row r="56" spans="1:12" ht="4.5" hidden="1" customHeight="1" x14ac:dyDescent="0.25">
      <c r="A56" s="50"/>
      <c r="B56" s="51"/>
      <c r="C56" s="51"/>
      <c r="D56" s="52"/>
      <c r="E56" s="52"/>
      <c r="F56" s="51"/>
      <c r="G56" s="53"/>
      <c r="H56" s="53"/>
      <c r="I56" s="53"/>
      <c r="J56" s="54"/>
      <c r="K56" s="54"/>
      <c r="L56" s="9"/>
    </row>
    <row r="57" spans="1:12" ht="20.25" hidden="1" customHeight="1" x14ac:dyDescent="0.25">
      <c r="A57" s="51"/>
      <c r="B57" s="51"/>
      <c r="C57" s="51"/>
      <c r="D57" s="52"/>
      <c r="E57" s="52"/>
      <c r="F57" s="51"/>
      <c r="G57" s="53"/>
      <c r="H57" s="53"/>
      <c r="I57" s="53"/>
      <c r="J57" s="54"/>
      <c r="K57" s="54"/>
      <c r="L57" s="9"/>
    </row>
    <row r="58" spans="1:12" ht="26.25" customHeight="1" x14ac:dyDescent="0.25">
      <c r="A58" s="72"/>
      <c r="B58" s="73"/>
      <c r="C58" s="55"/>
      <c r="D58" s="56" t="s">
        <v>59</v>
      </c>
      <c r="E58" s="57"/>
      <c r="F58" s="55"/>
      <c r="G58" s="72"/>
      <c r="H58" s="74"/>
      <c r="I58" s="74"/>
      <c r="J58" s="73"/>
      <c r="K58" s="58">
        <f>K13+K16+K18+K22+K27+K32+K38+K44+K53</f>
        <v>143921.30000000002</v>
      </c>
      <c r="L58" s="9"/>
    </row>
    <row r="59" spans="1:12" ht="21.75" customHeight="1" x14ac:dyDescent="0.25">
      <c r="A59" s="67" t="s">
        <v>70</v>
      </c>
      <c r="B59" s="51"/>
      <c r="C59" s="51"/>
      <c r="D59" s="52"/>
      <c r="E59" s="52"/>
      <c r="F59" s="51"/>
      <c r="G59" s="53"/>
      <c r="H59" s="53"/>
      <c r="I59" s="53"/>
      <c r="J59" s="54"/>
      <c r="K59" s="54"/>
      <c r="L59" s="9"/>
    </row>
    <row r="60" spans="1:12" ht="15" customHeight="1" x14ac:dyDescent="0.25">
      <c r="A60" s="51"/>
      <c r="B60" s="51"/>
      <c r="C60" s="51"/>
      <c r="D60" s="52"/>
      <c r="E60" s="52"/>
      <c r="F60" s="51"/>
      <c r="G60" s="53"/>
      <c r="H60" s="53"/>
      <c r="I60" s="53"/>
      <c r="J60" s="54"/>
      <c r="K60" s="54"/>
      <c r="L60" s="9"/>
    </row>
    <row r="61" spans="1:12" ht="57" customHeight="1" x14ac:dyDescent="0.25">
      <c r="A61" s="51"/>
      <c r="B61" s="71" t="s">
        <v>71</v>
      </c>
      <c r="C61" s="71"/>
      <c r="D61" s="71"/>
      <c r="E61" s="52"/>
      <c r="F61" s="51"/>
      <c r="G61" s="53"/>
      <c r="H61" s="53"/>
      <c r="I61" s="53"/>
      <c r="J61" s="54"/>
      <c r="K61" s="59"/>
      <c r="L61" s="9"/>
    </row>
    <row r="62" spans="1:12" ht="13.5" customHeight="1" x14ac:dyDescent="0.25">
      <c r="A62" s="51"/>
      <c r="B62" s="68"/>
      <c r="C62" s="68"/>
      <c r="D62" s="52"/>
      <c r="E62" s="52"/>
      <c r="F62" s="51"/>
      <c r="G62" s="53"/>
      <c r="H62" s="53"/>
      <c r="I62" s="53"/>
      <c r="J62" s="54"/>
      <c r="K62" s="59"/>
      <c r="L62" s="9"/>
    </row>
    <row r="63" spans="1:12" ht="15" customHeight="1" x14ac:dyDescent="0.25">
      <c r="A63" s="60" t="s">
        <v>58</v>
      </c>
      <c r="B63" s="61" t="s">
        <v>65</v>
      </c>
      <c r="C63" s="61"/>
      <c r="D63" s="62"/>
      <c r="E63" s="62"/>
      <c r="F63" s="61"/>
      <c r="G63" s="63"/>
      <c r="H63" s="63"/>
      <c r="I63" s="63"/>
      <c r="J63" s="64"/>
      <c r="K63" s="65"/>
    </row>
    <row r="64" spans="1:12" ht="94.5" customHeight="1" x14ac:dyDescent="0.25">
      <c r="A64" s="61"/>
      <c r="B64" s="61"/>
      <c r="C64" s="61"/>
      <c r="D64" s="62"/>
      <c r="E64" s="62"/>
      <c r="F64" s="61"/>
      <c r="G64" s="63"/>
      <c r="H64" s="63"/>
      <c r="I64" s="63"/>
      <c r="J64" s="64"/>
      <c r="K64" s="66"/>
    </row>
    <row r="65" ht="15" customHeight="1" x14ac:dyDescent="0.2"/>
    <row r="66" ht="104.25" customHeight="1" x14ac:dyDescent="0.2"/>
    <row r="68" ht="23.25" customHeight="1" x14ac:dyDescent="0.2"/>
    <row r="69" ht="15" hidden="1" customHeight="1" x14ac:dyDescent="0.2"/>
    <row r="70" ht="15" hidden="1" customHeight="1" x14ac:dyDescent="0.2"/>
    <row r="71" ht="73.5" customHeight="1" x14ac:dyDescent="0.2"/>
    <row r="72" ht="15" customHeight="1" x14ac:dyDescent="0.2"/>
    <row r="73" ht="79.5" customHeight="1" x14ac:dyDescent="0.2"/>
    <row r="74" ht="15" customHeight="1" x14ac:dyDescent="0.2"/>
    <row r="75" ht="86.25" customHeight="1" x14ac:dyDescent="0.2"/>
    <row r="76" ht="15" customHeight="1" x14ac:dyDescent="0.2"/>
    <row r="77" ht="131.25" customHeight="1" x14ac:dyDescent="0.2"/>
    <row r="78" ht="15" customHeight="1" x14ac:dyDescent="0.2"/>
    <row r="79" ht="122.25" customHeight="1" x14ac:dyDescent="0.2"/>
    <row r="80" ht="15" customHeight="1" x14ac:dyDescent="0.2"/>
    <row r="81" ht="114.75" customHeight="1" x14ac:dyDescent="0.2"/>
    <row r="82" ht="15" customHeight="1" x14ac:dyDescent="0.2"/>
    <row r="83" ht="26.25" customHeight="1" x14ac:dyDescent="0.2"/>
    <row r="84" ht="74.25" customHeight="1" x14ac:dyDescent="0.2"/>
    <row r="85" ht="27.75" customHeight="1" x14ac:dyDescent="0.2"/>
    <row r="86" ht="82.5" customHeight="1" x14ac:dyDescent="0.2"/>
    <row r="87" ht="15" hidden="1" customHeight="1" x14ac:dyDescent="0.2"/>
    <row r="88" ht="15" customHeight="1" x14ac:dyDescent="0.2"/>
    <row r="89" ht="15" customHeight="1" x14ac:dyDescent="0.2"/>
    <row r="90" ht="54.75" customHeight="1" x14ac:dyDescent="0.2"/>
    <row r="91" ht="15" customHeight="1" x14ac:dyDescent="0.2"/>
    <row r="92" ht="90.75" customHeight="1" x14ac:dyDescent="0.2"/>
    <row r="93" ht="15" customHeight="1" x14ac:dyDescent="0.2"/>
    <row r="94" ht="73.5" customHeight="1" x14ac:dyDescent="0.2"/>
    <row r="95" ht="15" customHeight="1" x14ac:dyDescent="0.2"/>
    <row r="96" ht="54.75" customHeight="1" x14ac:dyDescent="0.2"/>
    <row r="97" ht="15" customHeight="1" x14ac:dyDescent="0.2"/>
    <row r="98" ht="15" customHeight="1" x14ac:dyDescent="0.2"/>
    <row r="99" ht="57.75" customHeight="1" x14ac:dyDescent="0.2"/>
    <row r="100" ht="15" customHeight="1" x14ac:dyDescent="0.2"/>
    <row r="101" ht="15" customHeight="1" x14ac:dyDescent="0.2"/>
    <row r="102" ht="82.5" customHeight="1" x14ac:dyDescent="0.2"/>
    <row r="103" ht="15" customHeight="1" x14ac:dyDescent="0.2"/>
    <row r="104" ht="66.75" customHeight="1" x14ac:dyDescent="0.2"/>
    <row r="105" ht="15" customHeight="1" x14ac:dyDescent="0.2"/>
    <row r="107" ht="15.75" customHeight="1" x14ac:dyDescent="0.2"/>
  </sheetData>
  <autoFilter ref="A11:K55">
    <filterColumn colId="6" showButton="0"/>
    <filterColumn colId="7" showButton="0"/>
  </autoFilter>
  <mergeCells count="104">
    <mergeCell ref="A32:A36"/>
    <mergeCell ref="B32:B36"/>
    <mergeCell ref="E32:E36"/>
    <mergeCell ref="A22:A25"/>
    <mergeCell ref="B22:B25"/>
    <mergeCell ref="D22:D25"/>
    <mergeCell ref="B52:D52"/>
    <mergeCell ref="A53:A54"/>
    <mergeCell ref="J11:J12"/>
    <mergeCell ref="B26:D26"/>
    <mergeCell ref="A27:A30"/>
    <mergeCell ref="B27:B30"/>
    <mergeCell ref="D27:D30"/>
    <mergeCell ref="E27:E30"/>
    <mergeCell ref="F27:F30"/>
    <mergeCell ref="B31:D31"/>
    <mergeCell ref="A13:A16"/>
    <mergeCell ref="B13:B16"/>
    <mergeCell ref="D13:D15"/>
    <mergeCell ref="A18:A20"/>
    <mergeCell ref="B18:B20"/>
    <mergeCell ref="D18:D20"/>
    <mergeCell ref="E18:E20"/>
    <mergeCell ref="F18:F20"/>
    <mergeCell ref="K11:K12"/>
    <mergeCell ref="A7:K8"/>
    <mergeCell ref="A9:L9"/>
    <mergeCell ref="A10:J10"/>
    <mergeCell ref="A11:A12"/>
    <mergeCell ref="B11:B12"/>
    <mergeCell ref="C11:C12"/>
    <mergeCell ref="D11:D12"/>
    <mergeCell ref="E11:E12"/>
    <mergeCell ref="F11:F12"/>
    <mergeCell ref="G11:I11"/>
    <mergeCell ref="B21:D21"/>
    <mergeCell ref="E22:E25"/>
    <mergeCell ref="F22:F25"/>
    <mergeCell ref="G22:G25"/>
    <mergeCell ref="H22:H25"/>
    <mergeCell ref="I22:I25"/>
    <mergeCell ref="F32:F36"/>
    <mergeCell ref="E13:E15"/>
    <mergeCell ref="F13:F15"/>
    <mergeCell ref="B17:D17"/>
    <mergeCell ref="G18:G20"/>
    <mergeCell ref="H18:H20"/>
    <mergeCell ref="I18:I20"/>
    <mergeCell ref="G27:G30"/>
    <mergeCell ref="H27:H30"/>
    <mergeCell ref="I27:I30"/>
    <mergeCell ref="J18:J20"/>
    <mergeCell ref="K18:K20"/>
    <mergeCell ref="G13:G15"/>
    <mergeCell ref="H13:H15"/>
    <mergeCell ref="I13:I15"/>
    <mergeCell ref="J13:J15"/>
    <mergeCell ref="K13:K15"/>
    <mergeCell ref="J22:J25"/>
    <mergeCell ref="K22:K25"/>
    <mergeCell ref="E44:E51"/>
    <mergeCell ref="F44:F51"/>
    <mergeCell ref="J27:J30"/>
    <mergeCell ref="K27:K30"/>
    <mergeCell ref="K44:K50"/>
    <mergeCell ref="G53:G54"/>
    <mergeCell ref="H53:H54"/>
    <mergeCell ref="I53:I54"/>
    <mergeCell ref="J53:J54"/>
    <mergeCell ref="K53:K54"/>
    <mergeCell ref="G32:G36"/>
    <mergeCell ref="H32:H36"/>
    <mergeCell ref="I32:I36"/>
    <mergeCell ref="J32:J36"/>
    <mergeCell ref="K32:K36"/>
    <mergeCell ref="G38:G42"/>
    <mergeCell ref="H38:H42"/>
    <mergeCell ref="I38:I42"/>
    <mergeCell ref="J38:J42"/>
    <mergeCell ref="K38:K42"/>
    <mergeCell ref="H1:K5"/>
    <mergeCell ref="B61:D61"/>
    <mergeCell ref="A58:B58"/>
    <mergeCell ref="G58:J58"/>
    <mergeCell ref="D32:D36"/>
    <mergeCell ref="D38:D42"/>
    <mergeCell ref="D44:D50"/>
    <mergeCell ref="G44:G50"/>
    <mergeCell ref="H44:H50"/>
    <mergeCell ref="I44:I50"/>
    <mergeCell ref="J44:J50"/>
    <mergeCell ref="B53:B54"/>
    <mergeCell ref="D53:D54"/>
    <mergeCell ref="E53:E54"/>
    <mergeCell ref="F53:F54"/>
    <mergeCell ref="B55:D55"/>
    <mergeCell ref="B37:D37"/>
    <mergeCell ref="A38:A42"/>
    <mergeCell ref="B43:C43"/>
    <mergeCell ref="B38:B42"/>
    <mergeCell ref="E38:E42"/>
    <mergeCell ref="F38:F42"/>
    <mergeCell ref="A44:A51"/>
    <mergeCell ref="B44:B51"/>
  </mergeCells>
  <pageMargins left="0.19685039370078741" right="0.19685039370078741" top="0.39370078740157483" bottom="0.19685039370078741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20.05.19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Ловыгина Наталья Борисовна</cp:lastModifiedBy>
  <cp:lastPrinted>2022-07-18T07:56:24Z</cp:lastPrinted>
  <dcterms:created xsi:type="dcterms:W3CDTF">2016-01-21T04:36:45Z</dcterms:created>
  <dcterms:modified xsi:type="dcterms:W3CDTF">2022-07-21T07:13:54Z</dcterms:modified>
</cp:coreProperties>
</file>