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46" i="1" l="1"/>
  <c r="E44" i="1"/>
  <c r="F34" i="1" s="1"/>
  <c r="E45" i="1" l="1"/>
  <c r="U46" i="1"/>
  <c r="T46" i="1"/>
  <c r="S46" i="1"/>
  <c r="R46" i="1"/>
  <c r="Q46" i="1"/>
  <c r="P46" i="1"/>
  <c r="O46" i="1"/>
  <c r="N46" i="1"/>
  <c r="M46" i="1"/>
  <c r="L46" i="1"/>
  <c r="J46" i="1"/>
  <c r="I46" i="1"/>
  <c r="P47" i="1" l="1"/>
  <c r="P48" i="1" s="1"/>
  <c r="I47" i="1"/>
  <c r="I48" i="1" s="1"/>
  <c r="F27" i="1" l="1"/>
  <c r="F12" i="1"/>
  <c r="F8" i="1"/>
  <c r="F21" i="1"/>
  <c r="F11" i="1"/>
  <c r="F41" i="1"/>
  <c r="F20" i="1"/>
  <c r="F10" i="1"/>
  <c r="F13" i="1"/>
  <c r="F9" i="1"/>
</calcChain>
</file>

<file path=xl/sharedStrings.xml><?xml version="1.0" encoding="utf-8"?>
<sst xmlns="http://schemas.openxmlformats.org/spreadsheetml/2006/main" count="203" uniqueCount="126">
  <si>
    <t>№ п/п</t>
  </si>
  <si>
    <t>Наименование работ (по сметным расчетам)</t>
  </si>
  <si>
    <t>2021 год</t>
  </si>
  <si>
    <t>2022 год</t>
  </si>
  <si>
    <t>Разбивка оси дорог</t>
  </si>
  <si>
    <t>Подготовительные работы</t>
  </si>
  <si>
    <t>Переустройство электрических сетей</t>
  </si>
  <si>
    <t>Переустройство наружных сетей водоснабжения</t>
  </si>
  <si>
    <t>Земляное полотно</t>
  </si>
  <si>
    <t xml:space="preserve">Обустройство дороги </t>
  </si>
  <si>
    <t>Зеленые зоны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</si>
  <si>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</si>
  <si>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</si>
  <si>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</si>
  <si>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</si>
  <si>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</si>
  <si>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</si>
  <si>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</si>
  <si>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Сроки исполнения и оплаты этапов выполненых работ</t>
  </si>
  <si>
    <t>Ед. изм.</t>
  </si>
  <si>
    <t>км.</t>
  </si>
  <si>
    <t>Физический объем</t>
  </si>
  <si>
    <t>комплекс</t>
  </si>
  <si>
    <t>Объем работ от общего объема работ,        %</t>
  </si>
  <si>
    <t>"Реконструкция автомобильной дороги по ул. Уральская в городе Югорске"</t>
  </si>
  <si>
    <t>Сроки выполнения работ</t>
  </si>
  <si>
    <t>Начало</t>
  </si>
  <si>
    <t>Окончание</t>
  </si>
  <si>
    <t>с даты заключения муниципального контракта</t>
  </si>
  <si>
    <t>31 мая 2021 года</t>
  </si>
  <si>
    <t>1 мая 2021 года</t>
  </si>
  <si>
    <t>1 июня 2021 года</t>
  </si>
  <si>
    <t>30 июня 2021 года</t>
  </si>
  <si>
    <t>1 июля 2021 года</t>
  </si>
  <si>
    <t>Стоимость работ.    тыс. руб.              (с НДС)</t>
  </si>
  <si>
    <t>Дорожная одежда, в том числе:</t>
  </si>
  <si>
    <t>6.1.</t>
  </si>
  <si>
    <t>Щебеночное основание</t>
  </si>
  <si>
    <t>м2</t>
  </si>
  <si>
    <t>6.2.</t>
  </si>
  <si>
    <t>Розлив вяжущих</t>
  </si>
  <si>
    <t>тн</t>
  </si>
  <si>
    <t>6.3.</t>
  </si>
  <si>
    <t>6.4.</t>
  </si>
  <si>
    <t>Верхний слой из асфальтобетона плотного</t>
  </si>
  <si>
    <t>Нижний слой из асфальтобетона пористого</t>
  </si>
  <si>
    <t>6.5.</t>
  </si>
  <si>
    <t>Лотки водосборные</t>
  </si>
  <si>
    <t>шт</t>
  </si>
  <si>
    <t>6.6.</t>
  </si>
  <si>
    <t>Бортовые камни БР 100.30.18</t>
  </si>
  <si>
    <t xml:space="preserve">м </t>
  </si>
  <si>
    <t>Площадки, в том числе:</t>
  </si>
  <si>
    <t>8.1.</t>
  </si>
  <si>
    <t>Земляные работы</t>
  </si>
  <si>
    <t>м3</t>
  </si>
  <si>
    <t>8.2.</t>
  </si>
  <si>
    <t>8.3.</t>
  </si>
  <si>
    <t>8.4.</t>
  </si>
  <si>
    <t>8.5.</t>
  </si>
  <si>
    <t>м</t>
  </si>
  <si>
    <t>Тротуары, в том числе:</t>
  </si>
  <si>
    <t>9.1.</t>
  </si>
  <si>
    <t>9.2.</t>
  </si>
  <si>
    <t>9.3.</t>
  </si>
  <si>
    <t>9.4.</t>
  </si>
  <si>
    <t>Покрытие из асфальтобетона плотного</t>
  </si>
  <si>
    <t>9.5.</t>
  </si>
  <si>
    <t>Бортовы камни БР 100.20.8</t>
  </si>
  <si>
    <t>9.6.</t>
  </si>
  <si>
    <t>Щебеночное основание под фундаменты</t>
  </si>
  <si>
    <t>Пересечения и примыкания, в том числе:</t>
  </si>
  <si>
    <t>10.1.</t>
  </si>
  <si>
    <t>10.2.</t>
  </si>
  <si>
    <t>Дорожная одежда по типу А</t>
  </si>
  <si>
    <t>10.3.</t>
  </si>
  <si>
    <t>Дорожная одежда по типу Б</t>
  </si>
  <si>
    <t>10.4.</t>
  </si>
  <si>
    <t>10.5.</t>
  </si>
  <si>
    <t>Устройство каменной наброски</t>
  </si>
  <si>
    <t>10.6.</t>
  </si>
  <si>
    <t>Обустройство пересечений и примыканий</t>
  </si>
  <si>
    <t>ИТОГО без НДС:</t>
  </si>
  <si>
    <t>ИТОГО с НДС 20%:</t>
  </si>
  <si>
    <t>15 мая 2021 года</t>
  </si>
  <si>
    <t>10 июня 2021 года</t>
  </si>
  <si>
    <t>25 июня 2021 года</t>
  </si>
  <si>
    <t>30 июля 2021 года</t>
  </si>
  <si>
    <t>15 августа 2021 года</t>
  </si>
  <si>
    <t>20 сентября 2021 года</t>
  </si>
  <si>
    <t>10 августа 2021 года</t>
  </si>
  <si>
    <t>15 сентября 2022 года</t>
  </si>
  <si>
    <t>20 августа 2021 года</t>
  </si>
  <si>
    <t>25 августа 2021 года</t>
  </si>
  <si>
    <t>10 сентября 2021 года</t>
  </si>
  <si>
    <t>15 июля 2021 года</t>
  </si>
  <si>
    <t>30 августа2021 года</t>
  </si>
  <si>
    <t>Итого помесячная оплата за выполненые работы, тыс. руб. без НДС</t>
  </si>
  <si>
    <t>Всего годовая оплата за выполненые работы, тыс. руб. без НДС</t>
  </si>
  <si>
    <t>10 сентября 2022 года</t>
  </si>
  <si>
    <t>25 сентября 2022 года</t>
  </si>
  <si>
    <t>25 мая 2022 года</t>
  </si>
  <si>
    <t>25 августа 2022 года</t>
  </si>
  <si>
    <t>1 июня 2022 года</t>
  </si>
  <si>
    <t>1 августа 2022 года</t>
  </si>
  <si>
    <t>20 сентября 2022 года</t>
  </si>
  <si>
    <t>10 мая 2022 года</t>
  </si>
  <si>
    <t>20 июня 2022 года</t>
  </si>
  <si>
    <t>5 сентября 2022 года</t>
  </si>
  <si>
    <t>10 июня 2022 года</t>
  </si>
  <si>
    <t>20 мая 2022 года</t>
  </si>
  <si>
    <t>Всего годовая оплата за выполненые работы, тыс. руб. с НДС 20%</t>
  </si>
  <si>
    <t>15 июня 2021 года</t>
  </si>
  <si>
    <t xml:space="preserve">25 сентября 2022 года </t>
  </si>
  <si>
    <t>25 сентября 2021 года</t>
  </si>
  <si>
    <t>15 мая 2022 года</t>
  </si>
  <si>
    <t>1 июля 2022 года</t>
  </si>
  <si>
    <t>30 июля 2022 года</t>
  </si>
  <si>
    <t>График оплаты и выполнения строительно-монтажных работ по строительству объекта:</t>
  </si>
  <si>
    <t>Получение разрешительной документации на реконструкцию объекта</t>
  </si>
  <si>
    <t>без оплаты</t>
  </si>
  <si>
    <t>Ноябрь</t>
  </si>
  <si>
    <t>Получение вводных документов на реконструкцию объекта</t>
  </si>
  <si>
    <t>1 октября 2022 год</t>
  </si>
  <si>
    <t>30 ноября 2022 год</t>
  </si>
  <si>
    <t xml:space="preserve">Муниципальный заказчик: Департамент жилищно-коммунального и строительного комплекса администрации города Югорска: 628260, Тюменская область, Ханты-Мансийский автономный округ-Югра, г. Югорск, ул. Механизаторов, 22, ИНН 8622012310, КПП 862201001, ОКПО 93891693, ОГРН 1068622001216.
Банковские реквизиты:  
Банк получателя: РКЦ ХАНТЫ-МАНСИЙСК//УФК по Ханты-Мансийскому автономному округу-Югре г. Ханты-Мансийск. БИК 007162163, номер счета банка 40102810245370000007. 
Получатель Депфин Югорска (ДЖКиСК 007.00.000.0), расчетный счет 03231643718870008700. 
Руководитель: Заместитель главы города - директор ДЖКиСК, действующий на основании положения – Бандурин Василий Кузьмич
_________________________________________________________________/____________________/
  Подрядчик: 
Руководитель: должность,   действующий на основании 
________________________________________________________________/_____________________/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</si>
</sst>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_ ;\-#,##0.00\ "/>
    <numFmt numFmtId="165" formatCode="#,##0.000_ ;\-#,##0.000\ "/>
    <numFmt numFmtId="167" formatCode="0;[Red]0"/>
    <numFmt numFmtId="168" formatCode="0.000"/>
    <numFmt numFmtId="169" formatCode="#,##0_ ;\-#,##0\ "/>
    <numFmt numFmtId="170" formatCode="#,##0.0_ ;\-#,##0.0\ "/>
    <numFmt numFmtId="171" formatCode="[$-F800]dddd\,\ mmmm\ dd\,\ yyyy"/>
    <numFmt numFmtId="172" formatCode="#,##0.00000_ ;\-#,##0.00000\ "/>
    <numFmt numFmtId="173" formatCode="#,##0.00000"/>
    <numFmt numFmtId="174" formatCode="#,##0.000"/>
    <numFmt numFmtId="175" formatCode="#,##0.0000_ ;\-#,##0.0000\ "/>
    <numFmt numFmtId="176" formatCode="0.0000"/>
    <numFmt numFmtId="177" formatCode="0.00000"/>
    <numFmt numFmtId="178" formatCode="#,##0.0000"/>
    <numFmt numFmtId="179" formatCode="0.00000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167" fontId="5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0" xfId="0" applyFont="1" applyBorder="1"/>
    <xf numFmtId="0" fontId="9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 applyBorder="1"/>
    <xf numFmtId="165" fontId="10" fillId="0" borderId="0" xfId="0" applyNumberFormat="1" applyFont="1" applyBorder="1"/>
    <xf numFmtId="165" fontId="0" fillId="0" borderId="0" xfId="0" applyNumberFormat="1"/>
    <xf numFmtId="168" fontId="0" fillId="0" borderId="0" xfId="0" applyNumberFormat="1" applyBorder="1"/>
    <xf numFmtId="0" fontId="11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 wrapText="1"/>
    </xf>
    <xf numFmtId="168" fontId="15" fillId="0" borderId="1" xfId="0" applyNumberFormat="1" applyFont="1" applyFill="1" applyBorder="1" applyAlignment="1">
      <alignment textRotation="90"/>
    </xf>
    <xf numFmtId="168" fontId="15" fillId="2" borderId="1" xfId="0" applyNumberFormat="1" applyFont="1" applyFill="1" applyBorder="1" applyAlignment="1">
      <alignment textRotation="90"/>
    </xf>
    <xf numFmtId="168" fontId="15" fillId="0" borderId="1" xfId="0" applyNumberFormat="1" applyFont="1" applyBorder="1" applyAlignment="1">
      <alignment textRotation="90"/>
    </xf>
    <xf numFmtId="0" fontId="15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/>
    </xf>
    <xf numFmtId="2" fontId="15" fillId="0" borderId="1" xfId="0" applyNumberFormat="1" applyFont="1" applyBorder="1"/>
    <xf numFmtId="168" fontId="15" fillId="0" borderId="1" xfId="0" applyNumberFormat="1" applyFont="1" applyBorder="1"/>
    <xf numFmtId="172" fontId="0" fillId="0" borderId="0" xfId="0" applyNumberFormat="1"/>
    <xf numFmtId="165" fontId="14" fillId="0" borderId="7" xfId="0" applyNumberFormat="1" applyFont="1" applyBorder="1" applyAlignment="1">
      <alignment horizontal="center" vertical="center"/>
    </xf>
    <xf numFmtId="172" fontId="14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0" fontId="0" fillId="0" borderId="0" xfId="0" applyFill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65" fontId="17" fillId="0" borderId="1" xfId="0" applyNumberFormat="1" applyFont="1" applyFill="1" applyBorder="1" applyAlignment="1">
      <alignment horizontal="center" vertical="center"/>
    </xf>
    <xf numFmtId="169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65" fontId="17" fillId="0" borderId="1" xfId="0" applyNumberFormat="1" applyFont="1" applyBorder="1" applyAlignment="1">
      <alignment horizontal="center" vertical="center"/>
    </xf>
    <xf numFmtId="169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 wrapText="1"/>
    </xf>
    <xf numFmtId="170" fontId="17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165" fontId="14" fillId="3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171" fontId="12" fillId="3" borderId="1" xfId="0" applyNumberFormat="1" applyFont="1" applyFill="1" applyBorder="1" applyAlignment="1">
      <alignment horizontal="center" vertical="center" wrapText="1"/>
    </xf>
    <xf numFmtId="168" fontId="15" fillId="0" borderId="5" xfId="0" applyNumberFormat="1" applyFont="1" applyFill="1" applyBorder="1" applyAlignment="1">
      <alignment textRotation="90"/>
    </xf>
    <xf numFmtId="168" fontId="15" fillId="0" borderId="5" xfId="0" applyNumberFormat="1" applyFont="1" applyBorder="1" applyAlignment="1">
      <alignment textRotation="90"/>
    </xf>
    <xf numFmtId="168" fontId="15" fillId="0" borderId="5" xfId="0" applyNumberFormat="1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 textRotation="90"/>
    </xf>
    <xf numFmtId="168" fontId="15" fillId="0" borderId="0" xfId="0" applyNumberFormat="1" applyFont="1" applyFill="1" applyBorder="1" applyAlignment="1">
      <alignment textRotation="90"/>
    </xf>
    <xf numFmtId="168" fontId="15" fillId="0" borderId="0" xfId="0" applyNumberFormat="1" applyFont="1" applyBorder="1" applyAlignment="1">
      <alignment textRotation="90"/>
    </xf>
    <xf numFmtId="2" fontId="15" fillId="0" borderId="0" xfId="0" applyNumberFormat="1" applyFont="1" applyBorder="1"/>
    <xf numFmtId="168" fontId="15" fillId="0" borderId="0" xfId="0" applyNumberFormat="1" applyFont="1" applyBorder="1"/>
    <xf numFmtId="168" fontId="13" fillId="0" borderId="0" xfId="0" applyNumberFormat="1" applyFont="1" applyFill="1" applyBorder="1" applyAlignment="1"/>
    <xf numFmtId="0" fontId="14" fillId="3" borderId="1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/>
    </xf>
    <xf numFmtId="0" fontId="13" fillId="3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left"/>
    </xf>
    <xf numFmtId="173" fontId="15" fillId="0" borderId="0" xfId="0" applyNumberFormat="1" applyFont="1" applyBorder="1" applyAlignment="1">
      <alignment textRotation="90"/>
    </xf>
    <xf numFmtId="168" fontId="13" fillId="0" borderId="0" xfId="0" applyNumberFormat="1" applyFont="1" applyBorder="1" applyAlignment="1">
      <alignment textRotation="90"/>
    </xf>
    <xf numFmtId="174" fontId="13" fillId="0" borderId="0" xfId="0" applyNumberFormat="1" applyFont="1" applyBorder="1" applyAlignment="1">
      <alignment textRotation="90"/>
    </xf>
    <xf numFmtId="168" fontId="13" fillId="0" borderId="0" xfId="0" applyNumberFormat="1" applyFont="1" applyFill="1" applyBorder="1" applyAlignment="1">
      <alignment textRotation="90"/>
    </xf>
    <xf numFmtId="175" fontId="14" fillId="3" borderId="1" xfId="0" applyNumberFormat="1" applyFont="1" applyFill="1" applyBorder="1" applyAlignment="1">
      <alignment horizontal="center" vertical="center"/>
    </xf>
    <xf numFmtId="172" fontId="14" fillId="3" borderId="1" xfId="0" applyNumberFormat="1" applyFont="1" applyFill="1" applyBorder="1" applyAlignment="1">
      <alignment horizontal="center" vertical="center"/>
    </xf>
    <xf numFmtId="172" fontId="17" fillId="0" borderId="1" xfId="0" applyNumberFormat="1" applyFont="1" applyFill="1" applyBorder="1" applyAlignment="1">
      <alignment horizontal="center" vertical="center"/>
    </xf>
    <xf numFmtId="175" fontId="17" fillId="0" borderId="1" xfId="0" applyNumberFormat="1" applyFont="1" applyFill="1" applyBorder="1" applyAlignment="1">
      <alignment horizontal="center" vertical="center"/>
    </xf>
    <xf numFmtId="172" fontId="17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/>
    <xf numFmtId="177" fontId="15" fillId="0" borderId="1" xfId="0" applyNumberFormat="1" applyFont="1" applyFill="1" applyBorder="1" applyAlignment="1">
      <alignment textRotation="90"/>
    </xf>
    <xf numFmtId="177" fontId="15" fillId="0" borderId="1" xfId="0" applyNumberFormat="1" applyFont="1" applyBorder="1"/>
    <xf numFmtId="178" fontId="15" fillId="0" borderId="1" xfId="0" applyNumberFormat="1" applyFont="1" applyBorder="1" applyAlignment="1">
      <alignment horizontal="right" vertical="center" textRotation="90"/>
    </xf>
    <xf numFmtId="177" fontId="15" fillId="0" borderId="1" xfId="0" applyNumberFormat="1" applyFont="1" applyBorder="1" applyAlignment="1">
      <alignment textRotation="90"/>
    </xf>
    <xf numFmtId="177" fontId="18" fillId="0" borderId="0" xfId="0" applyNumberFormat="1" applyFont="1"/>
    <xf numFmtId="176" fontId="15" fillId="0" borderId="1" xfId="0" applyNumberFormat="1" applyFont="1" applyFill="1" applyBorder="1" applyAlignment="1">
      <alignment textRotation="90"/>
    </xf>
    <xf numFmtId="177" fontId="15" fillId="0" borderId="1" xfId="0" applyNumberFormat="1" applyFont="1" applyFill="1" applyBorder="1" applyAlignment="1">
      <alignment vertical="center" textRotation="90"/>
    </xf>
    <xf numFmtId="177" fontId="15" fillId="0" borderId="1" xfId="0" applyNumberFormat="1" applyFont="1" applyFill="1" applyBorder="1" applyAlignment="1">
      <alignment horizontal="right" vertical="center" textRotation="90"/>
    </xf>
    <xf numFmtId="177" fontId="15" fillId="2" borderId="1" xfId="0" applyNumberFormat="1" applyFont="1" applyFill="1" applyBorder="1" applyAlignment="1">
      <alignment vertical="center" textRotation="90"/>
    </xf>
    <xf numFmtId="177" fontId="15" fillId="0" borderId="5" xfId="0" applyNumberFormat="1" applyFont="1" applyBorder="1" applyAlignment="1">
      <alignment textRotation="90"/>
    </xf>
    <xf numFmtId="177" fontId="15" fillId="0" borderId="5" xfId="0" applyNumberFormat="1" applyFont="1" applyBorder="1" applyAlignment="1">
      <alignment horizontal="right" vertical="center" textRotation="90"/>
    </xf>
    <xf numFmtId="176" fontId="15" fillId="0" borderId="5" xfId="0" applyNumberFormat="1" applyFont="1" applyBorder="1" applyAlignment="1">
      <alignment textRotation="90"/>
    </xf>
    <xf numFmtId="176" fontId="15" fillId="0" borderId="1" xfId="0" applyNumberFormat="1" applyFont="1" applyFill="1" applyBorder="1" applyAlignment="1">
      <alignment vertical="center" textRotation="90"/>
    </xf>
    <xf numFmtId="168" fontId="15" fillId="2" borderId="1" xfId="0" applyNumberFormat="1" applyFont="1" applyFill="1" applyBorder="1" applyAlignment="1">
      <alignment vertical="center" textRotation="90"/>
    </xf>
    <xf numFmtId="168" fontId="15" fillId="0" borderId="1" xfId="0" applyNumberFormat="1" applyFont="1" applyFill="1" applyBorder="1" applyAlignment="1">
      <alignment vertical="center" textRotation="90"/>
    </xf>
    <xf numFmtId="168" fontId="15" fillId="0" borderId="1" xfId="0" applyNumberFormat="1" applyFont="1" applyBorder="1" applyAlignment="1">
      <alignment vertical="center" textRotation="90"/>
    </xf>
    <xf numFmtId="168" fontId="15" fillId="0" borderId="5" xfId="0" applyNumberFormat="1" applyFont="1" applyBorder="1" applyAlignment="1">
      <alignment vertical="center" textRotation="90"/>
    </xf>
    <xf numFmtId="168" fontId="19" fillId="0" borderId="1" xfId="0" applyNumberFormat="1" applyFont="1" applyFill="1" applyBorder="1" applyAlignment="1">
      <alignment textRotation="90"/>
    </xf>
    <xf numFmtId="179" fontId="15" fillId="0" borderId="1" xfId="0" applyNumberFormat="1" applyFont="1" applyBorder="1" applyAlignment="1">
      <alignment textRotation="90"/>
    </xf>
    <xf numFmtId="177" fontId="15" fillId="2" borderId="5" xfId="0" applyNumberFormat="1" applyFont="1" applyFill="1" applyBorder="1" applyAlignment="1">
      <alignment textRotation="90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174" fontId="13" fillId="0" borderId="5" xfId="0" applyNumberFormat="1" applyFont="1" applyBorder="1" applyAlignment="1">
      <alignment horizontal="center" vertical="center"/>
    </xf>
    <xf numFmtId="174" fontId="13" fillId="0" borderId="6" xfId="0" applyNumberFormat="1" applyFont="1" applyBorder="1" applyAlignment="1">
      <alignment horizontal="center" vertical="center"/>
    </xf>
    <xf numFmtId="174" fontId="13" fillId="0" borderId="7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73" fontId="13" fillId="0" borderId="1" xfId="0" applyNumberFormat="1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173" fontId="13" fillId="0" borderId="5" xfId="0" applyNumberFormat="1" applyFont="1" applyBorder="1" applyAlignment="1">
      <alignment horizontal="center"/>
    </xf>
    <xf numFmtId="173" fontId="13" fillId="0" borderId="6" xfId="0" applyNumberFormat="1" applyFont="1" applyBorder="1" applyAlignment="1">
      <alignment horizontal="center"/>
    </xf>
    <xf numFmtId="173" fontId="13" fillId="0" borderId="7" xfId="0" applyNumberFormat="1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01"/>
  <sheetViews>
    <sheetView tabSelected="1" topLeftCell="A40" zoomScaleNormal="100" workbookViewId="0">
      <selection activeCell="E59" sqref="E59"/>
    </sheetView>
  </sheetViews>
  <sheetFormatPr defaultRowHeight="15" x14ac:dyDescent="0.25"/>
  <cols>
    <col min="1" max="1" width="4.42578125" customWidth="1"/>
    <col min="2" max="2" width="18.85546875" customWidth="1"/>
    <col min="3" max="3" width="9.42578125" customWidth="1"/>
    <col min="4" max="4" width="10.7109375" customWidth="1"/>
    <col min="5" max="5" width="13.5703125" customWidth="1"/>
    <col min="6" max="6" width="14" customWidth="1"/>
    <col min="7" max="7" width="14.42578125" customWidth="1"/>
    <col min="8" max="8" width="14.5703125" customWidth="1"/>
    <col min="9" max="9" width="4.28515625" customWidth="1"/>
    <col min="10" max="10" width="4.140625" customWidth="1"/>
    <col min="11" max="11" width="6" customWidth="1"/>
    <col min="12" max="12" width="8.28515625" customWidth="1"/>
    <col min="13" max="13" width="9.7109375" customWidth="1"/>
    <col min="14" max="14" width="9" customWidth="1"/>
    <col min="15" max="15" width="9.42578125" customWidth="1"/>
    <col min="16" max="16" width="4.28515625" customWidth="1"/>
    <col min="17" max="17" width="7.42578125" customWidth="1"/>
    <col min="18" max="18" width="10.140625" customWidth="1"/>
    <col min="19" max="19" width="9.42578125" customWidth="1"/>
    <col min="20" max="20" width="8.140625" customWidth="1"/>
    <col min="21" max="21" width="7.42578125" customWidth="1"/>
    <col min="22" max="22" width="4.5703125" customWidth="1"/>
    <col min="23" max="23" width="6.28515625" customWidth="1"/>
    <col min="24" max="24" width="4.140625" customWidth="1"/>
    <col min="25" max="25" width="4.42578125" customWidth="1"/>
    <col min="26" max="26" width="5.85546875" customWidth="1"/>
    <col min="27" max="27" width="12.140625" customWidth="1"/>
    <col min="28" max="28" width="13.7109375" customWidth="1"/>
  </cols>
  <sheetData>
    <row r="2" spans="1:28" ht="15.75" x14ac:dyDescent="0.25">
      <c r="B2" s="131" t="s">
        <v>118</v>
      </c>
      <c r="C2" s="131"/>
      <c r="D2" s="131"/>
      <c r="E2" s="131"/>
      <c r="F2" s="131"/>
      <c r="G2" s="131"/>
      <c r="H2" s="131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8" ht="15.75" x14ac:dyDescent="0.25">
      <c r="B3" s="131" t="s">
        <v>24</v>
      </c>
      <c r="C3" s="131"/>
      <c r="D3" s="131"/>
      <c r="E3" s="131"/>
      <c r="F3" s="131"/>
      <c r="G3" s="131"/>
      <c r="H3" s="131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8" ht="11.25" customHeight="1" x14ac:dyDescent="0.25"/>
    <row r="5" spans="1:28" ht="20.25" customHeight="1" x14ac:dyDescent="0.25">
      <c r="A5" s="114" t="s">
        <v>0</v>
      </c>
      <c r="B5" s="114" t="s">
        <v>1</v>
      </c>
      <c r="C5" s="114" t="s">
        <v>19</v>
      </c>
      <c r="D5" s="114" t="s">
        <v>21</v>
      </c>
      <c r="E5" s="114" t="s">
        <v>34</v>
      </c>
      <c r="F5" s="114" t="s">
        <v>23</v>
      </c>
      <c r="G5" s="126" t="s">
        <v>25</v>
      </c>
      <c r="H5" s="126"/>
      <c r="I5" s="128" t="s">
        <v>18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0"/>
      <c r="W5" s="71"/>
      <c r="X5" s="71"/>
      <c r="Y5" s="71"/>
      <c r="Z5" s="71"/>
      <c r="AA5" s="1"/>
    </row>
    <row r="6" spans="1:28" ht="14.25" customHeight="1" x14ac:dyDescent="0.25">
      <c r="A6" s="115"/>
      <c r="B6" s="115"/>
      <c r="C6" s="115"/>
      <c r="D6" s="115"/>
      <c r="E6" s="115"/>
      <c r="F6" s="115"/>
      <c r="G6" s="126"/>
      <c r="H6" s="126"/>
      <c r="I6" s="138" t="s">
        <v>2</v>
      </c>
      <c r="J6" s="138"/>
      <c r="K6" s="138"/>
      <c r="L6" s="138"/>
      <c r="M6" s="138"/>
      <c r="N6" s="138"/>
      <c r="O6" s="138"/>
      <c r="P6" s="132" t="s">
        <v>3</v>
      </c>
      <c r="Q6" s="133"/>
      <c r="R6" s="133"/>
      <c r="S6" s="133"/>
      <c r="T6" s="133"/>
      <c r="U6" s="133"/>
      <c r="V6" s="134"/>
      <c r="W6" s="72"/>
      <c r="X6" s="72"/>
      <c r="Y6" s="72"/>
      <c r="Z6" s="72"/>
      <c r="AA6" s="1"/>
    </row>
    <row r="7" spans="1:28" ht="50.25" customHeight="1" x14ac:dyDescent="0.25">
      <c r="A7" s="116"/>
      <c r="B7" s="116"/>
      <c r="C7" s="116"/>
      <c r="D7" s="116"/>
      <c r="E7" s="116"/>
      <c r="F7" s="116"/>
      <c r="G7" s="80" t="s">
        <v>26</v>
      </c>
      <c r="H7" s="80" t="s">
        <v>27</v>
      </c>
      <c r="I7" s="81" t="s">
        <v>11</v>
      </c>
      <c r="J7" s="81" t="s">
        <v>12</v>
      </c>
      <c r="K7" s="81" t="s">
        <v>13</v>
      </c>
      <c r="L7" s="81" t="s">
        <v>14</v>
      </c>
      <c r="M7" s="81" t="s">
        <v>15</v>
      </c>
      <c r="N7" s="81" t="s">
        <v>16</v>
      </c>
      <c r="O7" s="81" t="s">
        <v>17</v>
      </c>
      <c r="P7" s="81" t="s">
        <v>12</v>
      </c>
      <c r="Q7" s="81" t="s">
        <v>13</v>
      </c>
      <c r="R7" s="81" t="s">
        <v>14</v>
      </c>
      <c r="S7" s="81" t="s">
        <v>15</v>
      </c>
      <c r="T7" s="81" t="s">
        <v>16</v>
      </c>
      <c r="U7" s="82" t="s">
        <v>17</v>
      </c>
      <c r="V7" s="81" t="s">
        <v>121</v>
      </c>
      <c r="W7" s="73"/>
      <c r="X7" s="73"/>
      <c r="Y7" s="73"/>
      <c r="Z7" s="73"/>
      <c r="AA7" s="1"/>
    </row>
    <row r="8" spans="1:28" s="49" customFormat="1" ht="36" customHeight="1" x14ac:dyDescent="0.25">
      <c r="A8" s="61">
        <v>1</v>
      </c>
      <c r="B8" s="62" t="s">
        <v>4</v>
      </c>
      <c r="C8" s="63" t="s">
        <v>20</v>
      </c>
      <c r="D8" s="63">
        <v>1.4079999999999999</v>
      </c>
      <c r="E8" s="88">
        <v>14.9224</v>
      </c>
      <c r="F8" s="63">
        <f>SUM(E8*100)/E44</f>
        <v>6.2622168023721878E-2</v>
      </c>
      <c r="G8" s="67" t="s">
        <v>30</v>
      </c>
      <c r="H8" s="64" t="s">
        <v>29</v>
      </c>
      <c r="I8" s="111"/>
      <c r="J8" s="38"/>
      <c r="K8" s="99">
        <v>14.9224</v>
      </c>
      <c r="L8" s="37"/>
      <c r="M8" s="37"/>
      <c r="N8" s="37"/>
      <c r="O8" s="37"/>
      <c r="P8" s="37"/>
      <c r="Q8" s="37"/>
      <c r="R8" s="37"/>
      <c r="S8" s="37"/>
      <c r="T8" s="37"/>
      <c r="U8" s="68"/>
      <c r="V8" s="37"/>
      <c r="W8" s="85"/>
      <c r="X8" s="74"/>
      <c r="Y8" s="74"/>
      <c r="Z8" s="74"/>
      <c r="AA8" s="48"/>
    </row>
    <row r="9" spans="1:28" s="49" customFormat="1" ht="37.5" customHeight="1" x14ac:dyDescent="0.25">
      <c r="A9" s="61">
        <v>2</v>
      </c>
      <c r="B9" s="65" t="s">
        <v>5</v>
      </c>
      <c r="C9" s="63" t="s">
        <v>22</v>
      </c>
      <c r="D9" s="66">
        <v>1</v>
      </c>
      <c r="E9" s="89">
        <v>27.769469999999998</v>
      </c>
      <c r="F9" s="63">
        <f>SUM(E9*100)/E44</f>
        <v>0.11653516969587356</v>
      </c>
      <c r="G9" s="67" t="s">
        <v>30</v>
      </c>
      <c r="H9" s="64" t="s">
        <v>29</v>
      </c>
      <c r="I9" s="111"/>
      <c r="J9" s="38"/>
      <c r="K9" s="94">
        <v>27.769469999999998</v>
      </c>
      <c r="L9" s="37"/>
      <c r="M9" s="37"/>
      <c r="N9" s="37"/>
      <c r="O9" s="37"/>
      <c r="P9" s="37"/>
      <c r="Q9" s="37"/>
      <c r="R9" s="37"/>
      <c r="S9" s="37"/>
      <c r="T9" s="37"/>
      <c r="U9" s="68"/>
      <c r="V9" s="37"/>
      <c r="W9" s="85"/>
      <c r="X9" s="74"/>
      <c r="Y9" s="74"/>
      <c r="Z9" s="74"/>
      <c r="AA9" s="48"/>
    </row>
    <row r="10" spans="1:28" s="49" customFormat="1" ht="41.25" customHeight="1" x14ac:dyDescent="0.25">
      <c r="A10" s="61">
        <v>3</v>
      </c>
      <c r="B10" s="62" t="s">
        <v>6</v>
      </c>
      <c r="C10" s="63" t="s">
        <v>22</v>
      </c>
      <c r="D10" s="66">
        <v>1</v>
      </c>
      <c r="E10" s="89">
        <v>6.1565500000000002</v>
      </c>
      <c r="F10" s="63">
        <f>SUM(E10*100)/E44</f>
        <v>2.5836092622262163E-2</v>
      </c>
      <c r="G10" s="67" t="s">
        <v>30</v>
      </c>
      <c r="H10" s="64" t="s">
        <v>29</v>
      </c>
      <c r="I10" s="37"/>
      <c r="J10" s="38"/>
      <c r="K10" s="94">
        <v>6.1565500000000002</v>
      </c>
      <c r="L10" s="37"/>
      <c r="M10" s="37"/>
      <c r="N10" s="37"/>
      <c r="O10" s="37"/>
      <c r="P10" s="37"/>
      <c r="Q10" s="37"/>
      <c r="R10" s="37"/>
      <c r="S10" s="37"/>
      <c r="T10" s="37"/>
      <c r="U10" s="68"/>
      <c r="V10" s="37"/>
      <c r="W10" s="85"/>
      <c r="X10" s="74"/>
      <c r="Y10" s="74"/>
      <c r="Z10" s="74"/>
      <c r="AA10" s="48"/>
    </row>
    <row r="11" spans="1:28" s="49" customFormat="1" ht="49.5" customHeight="1" x14ac:dyDescent="0.25">
      <c r="A11" s="61">
        <v>4</v>
      </c>
      <c r="B11" s="62" t="s">
        <v>7</v>
      </c>
      <c r="C11" s="63" t="s">
        <v>22</v>
      </c>
      <c r="D11" s="66">
        <v>1</v>
      </c>
      <c r="E11" s="88">
        <v>343.64420000000001</v>
      </c>
      <c r="F11" s="63">
        <f>SUM(E11*100)/E44</f>
        <v>1.4421101721423821</v>
      </c>
      <c r="G11" s="64" t="s">
        <v>84</v>
      </c>
      <c r="H11" s="64" t="s">
        <v>32</v>
      </c>
      <c r="I11" s="37"/>
      <c r="J11" s="38"/>
      <c r="K11" s="38"/>
      <c r="L11" s="106">
        <v>343.64420000000001</v>
      </c>
      <c r="M11" s="37"/>
      <c r="N11" s="37"/>
      <c r="O11" s="37"/>
      <c r="P11" s="37"/>
      <c r="Q11" s="37"/>
      <c r="R11" s="37"/>
      <c r="S11" s="37"/>
      <c r="T11" s="37"/>
      <c r="U11" s="68"/>
      <c r="V11" s="37"/>
      <c r="W11" s="85"/>
      <c r="X11" s="74"/>
      <c r="Y11" s="74"/>
      <c r="Z11" s="74"/>
      <c r="AA11" s="48"/>
    </row>
    <row r="12" spans="1:28" s="49" customFormat="1" ht="42.75" customHeight="1" x14ac:dyDescent="0.25">
      <c r="A12" s="61">
        <v>5</v>
      </c>
      <c r="B12" s="62" t="s">
        <v>8</v>
      </c>
      <c r="C12" s="63" t="s">
        <v>22</v>
      </c>
      <c r="D12" s="66">
        <v>1</v>
      </c>
      <c r="E12" s="89">
        <v>328.48327</v>
      </c>
      <c r="F12" s="63">
        <f>SUM(E12*100)/E44</f>
        <v>1.3784870079157239</v>
      </c>
      <c r="G12" s="64" t="s">
        <v>84</v>
      </c>
      <c r="H12" s="64" t="s">
        <v>87</v>
      </c>
      <c r="I12" s="37"/>
      <c r="J12" s="38"/>
      <c r="K12" s="38"/>
      <c r="L12" s="38"/>
      <c r="M12" s="94">
        <v>328.48327</v>
      </c>
      <c r="N12" s="37"/>
      <c r="O12" s="37"/>
      <c r="P12" s="37"/>
      <c r="Q12" s="37"/>
      <c r="R12" s="37"/>
      <c r="S12" s="37"/>
      <c r="T12" s="37"/>
      <c r="U12" s="68"/>
      <c r="V12" s="37"/>
      <c r="W12" s="85"/>
      <c r="X12" s="74"/>
      <c r="Y12" s="74"/>
      <c r="Z12" s="74"/>
      <c r="AA12" s="48"/>
    </row>
    <row r="13" spans="1:28" ht="48.75" customHeight="1" x14ac:dyDescent="0.25">
      <c r="A13" s="61">
        <v>6</v>
      </c>
      <c r="B13" s="62" t="s">
        <v>35</v>
      </c>
      <c r="C13" s="63" t="s">
        <v>22</v>
      </c>
      <c r="D13" s="66">
        <v>1</v>
      </c>
      <c r="E13" s="89">
        <v>16777.154040000001</v>
      </c>
      <c r="F13" s="63">
        <f>SUM(E13*100)/E44</f>
        <v>70.405682681924105</v>
      </c>
      <c r="G13" s="64" t="s">
        <v>85</v>
      </c>
      <c r="H13" s="64" t="s">
        <v>100</v>
      </c>
      <c r="I13" s="39"/>
      <c r="J13" s="39"/>
      <c r="K13" s="38"/>
      <c r="L13" s="38"/>
      <c r="M13" s="38"/>
      <c r="N13" s="38"/>
      <c r="O13" s="39"/>
      <c r="P13" s="38"/>
      <c r="Q13" s="38"/>
      <c r="R13" s="38"/>
      <c r="S13" s="38"/>
      <c r="T13" s="38"/>
      <c r="U13" s="69"/>
      <c r="V13" s="39"/>
      <c r="W13" s="85"/>
      <c r="X13" s="75"/>
      <c r="Y13" s="75"/>
      <c r="Z13" s="75"/>
      <c r="AA13" s="29"/>
    </row>
    <row r="14" spans="1:28" ht="45.75" customHeight="1" x14ac:dyDescent="0.25">
      <c r="A14" s="50" t="s">
        <v>36</v>
      </c>
      <c r="B14" s="51" t="s">
        <v>37</v>
      </c>
      <c r="C14" s="52" t="s">
        <v>38</v>
      </c>
      <c r="D14" s="53">
        <v>2970</v>
      </c>
      <c r="E14" s="90">
        <v>2094.90497</v>
      </c>
      <c r="F14" s="35"/>
      <c r="G14" s="47" t="s">
        <v>85</v>
      </c>
      <c r="H14" s="47" t="s">
        <v>89</v>
      </c>
      <c r="I14" s="39"/>
      <c r="J14" s="39"/>
      <c r="K14" s="38"/>
      <c r="L14" s="38">
        <v>200</v>
      </c>
      <c r="M14" s="38">
        <v>400</v>
      </c>
      <c r="N14" s="38">
        <v>600</v>
      </c>
      <c r="O14" s="97">
        <v>894.90497000000005</v>
      </c>
      <c r="P14" s="37"/>
      <c r="Q14" s="94"/>
      <c r="R14" s="37"/>
      <c r="S14" s="37"/>
      <c r="T14" s="37"/>
      <c r="U14" s="69"/>
      <c r="V14" s="39"/>
      <c r="W14" s="75"/>
      <c r="X14" s="75"/>
      <c r="Y14" s="75"/>
      <c r="Z14" s="75"/>
      <c r="AA14" s="29"/>
    </row>
    <row r="15" spans="1:28" ht="43.5" customHeight="1" x14ac:dyDescent="0.25">
      <c r="A15" s="50" t="s">
        <v>39</v>
      </c>
      <c r="B15" s="51" t="s">
        <v>40</v>
      </c>
      <c r="C15" s="52" t="s">
        <v>41</v>
      </c>
      <c r="D15" s="54">
        <v>2.16</v>
      </c>
      <c r="E15" s="90">
        <v>45.849159999999998</v>
      </c>
      <c r="F15" s="35"/>
      <c r="G15" s="47" t="s">
        <v>86</v>
      </c>
      <c r="H15" s="47" t="s">
        <v>88</v>
      </c>
      <c r="I15" s="39"/>
      <c r="J15" s="39"/>
      <c r="K15" s="38"/>
      <c r="L15" s="38"/>
      <c r="M15" s="38">
        <v>20</v>
      </c>
      <c r="N15" s="94">
        <v>25.849160000000001</v>
      </c>
      <c r="O15" s="97"/>
      <c r="P15" s="37"/>
      <c r="Q15" s="37"/>
      <c r="R15" s="37"/>
      <c r="S15" s="37"/>
      <c r="T15" s="37"/>
      <c r="U15" s="69"/>
      <c r="V15" s="39"/>
      <c r="W15" s="75"/>
      <c r="X15" s="75"/>
      <c r="Y15" s="75"/>
      <c r="Z15" s="75"/>
      <c r="AA15" s="29"/>
      <c r="AB15" s="31"/>
    </row>
    <row r="16" spans="1:28" ht="51.75" customHeight="1" x14ac:dyDescent="0.25">
      <c r="A16" s="50" t="s">
        <v>42</v>
      </c>
      <c r="B16" s="51" t="s">
        <v>45</v>
      </c>
      <c r="C16" s="52" t="s">
        <v>38</v>
      </c>
      <c r="D16" s="53">
        <v>2700</v>
      </c>
      <c r="E16" s="91">
        <v>2476.5637999999999</v>
      </c>
      <c r="F16" s="35"/>
      <c r="G16" s="47" t="s">
        <v>33</v>
      </c>
      <c r="H16" s="47" t="s">
        <v>89</v>
      </c>
      <c r="I16" s="39"/>
      <c r="J16" s="39"/>
      <c r="K16" s="39"/>
      <c r="L16" s="38"/>
      <c r="M16" s="38">
        <v>600</v>
      </c>
      <c r="N16" s="38">
        <v>800</v>
      </c>
      <c r="O16" s="96">
        <v>1076.5637999999999</v>
      </c>
      <c r="P16" s="94"/>
      <c r="Q16" s="37"/>
      <c r="R16" s="37"/>
      <c r="S16" s="37"/>
      <c r="T16" s="37"/>
      <c r="U16" s="69"/>
      <c r="V16" s="39"/>
      <c r="W16" s="75"/>
      <c r="X16" s="75"/>
      <c r="Y16" s="75"/>
      <c r="Z16" s="75"/>
      <c r="AA16" s="29"/>
    </row>
    <row r="17" spans="1:28" ht="44.25" customHeight="1" x14ac:dyDescent="0.25">
      <c r="A17" s="50" t="s">
        <v>43</v>
      </c>
      <c r="B17" s="51" t="s">
        <v>44</v>
      </c>
      <c r="C17" s="52" t="s">
        <v>38</v>
      </c>
      <c r="D17" s="53">
        <v>2700</v>
      </c>
      <c r="E17" s="91">
        <v>1273.7440999999999</v>
      </c>
      <c r="F17" s="35"/>
      <c r="G17" s="47" t="s">
        <v>90</v>
      </c>
      <c r="H17" s="47" t="s">
        <v>100</v>
      </c>
      <c r="I17" s="39"/>
      <c r="J17" s="39"/>
      <c r="K17" s="39"/>
      <c r="L17" s="37"/>
      <c r="M17" s="38"/>
      <c r="N17" s="38">
        <v>400</v>
      </c>
      <c r="O17" s="39">
        <v>746</v>
      </c>
      <c r="P17" s="37"/>
      <c r="Q17" s="37"/>
      <c r="R17" s="37"/>
      <c r="S17" s="37"/>
      <c r="T17" s="38"/>
      <c r="U17" s="105">
        <v>127.7441</v>
      </c>
      <c r="V17" s="39"/>
      <c r="W17" s="75"/>
      <c r="X17" s="75"/>
      <c r="Y17" s="75"/>
      <c r="Z17" s="75"/>
      <c r="AA17" s="29"/>
    </row>
    <row r="18" spans="1:28" ht="56.25" customHeight="1" x14ac:dyDescent="0.25">
      <c r="A18" s="50" t="s">
        <v>46</v>
      </c>
      <c r="B18" s="51" t="s">
        <v>50</v>
      </c>
      <c r="C18" s="52" t="s">
        <v>51</v>
      </c>
      <c r="D18" s="53">
        <v>458</v>
      </c>
      <c r="E18" s="90">
        <v>841.03671999999995</v>
      </c>
      <c r="F18" s="35"/>
      <c r="G18" s="36" t="s">
        <v>112</v>
      </c>
      <c r="H18" s="36" t="s">
        <v>99</v>
      </c>
      <c r="I18" s="39"/>
      <c r="J18" s="37"/>
      <c r="K18" s="38"/>
      <c r="L18" s="38">
        <v>20</v>
      </c>
      <c r="M18" s="94">
        <v>21.838660000000001</v>
      </c>
      <c r="N18" s="37"/>
      <c r="O18" s="39"/>
      <c r="P18" s="38"/>
      <c r="Q18" s="38">
        <v>80</v>
      </c>
      <c r="R18" s="38">
        <v>150</v>
      </c>
      <c r="S18" s="38">
        <v>180</v>
      </c>
      <c r="T18" s="38">
        <v>180</v>
      </c>
      <c r="U18" s="103">
        <v>209.19807</v>
      </c>
      <c r="V18" s="112"/>
      <c r="W18" s="84"/>
      <c r="X18" s="75"/>
      <c r="Y18" s="75"/>
      <c r="Z18" s="75"/>
      <c r="AA18" s="29"/>
    </row>
    <row r="19" spans="1:28" ht="53.25" customHeight="1" x14ac:dyDescent="0.25">
      <c r="A19" s="50" t="s">
        <v>49</v>
      </c>
      <c r="B19" s="51" t="s">
        <v>47</v>
      </c>
      <c r="C19" s="52" t="s">
        <v>48</v>
      </c>
      <c r="D19" s="53">
        <v>940</v>
      </c>
      <c r="E19" s="90">
        <v>10045.05528</v>
      </c>
      <c r="F19" s="35"/>
      <c r="G19" s="36" t="s">
        <v>112</v>
      </c>
      <c r="H19" s="36" t="s">
        <v>99</v>
      </c>
      <c r="I19" s="39"/>
      <c r="J19" s="37"/>
      <c r="K19" s="38"/>
      <c r="L19" s="38">
        <v>100</v>
      </c>
      <c r="M19" s="37">
        <v>180</v>
      </c>
      <c r="N19" s="37"/>
      <c r="O19" s="39"/>
      <c r="P19" s="38"/>
      <c r="Q19" s="38">
        <v>1000</v>
      </c>
      <c r="R19" s="38">
        <v>1800</v>
      </c>
      <c r="S19" s="38">
        <v>2250</v>
      </c>
      <c r="T19" s="38">
        <v>2250</v>
      </c>
      <c r="U19" s="103">
        <v>2465.05528</v>
      </c>
      <c r="V19" s="97"/>
      <c r="W19" s="75"/>
      <c r="X19" s="75"/>
      <c r="Y19" s="75"/>
      <c r="Z19" s="75"/>
      <c r="AA19" s="29"/>
    </row>
    <row r="20" spans="1:28" ht="46.5" customHeight="1" x14ac:dyDescent="0.25">
      <c r="A20" s="61">
        <v>7</v>
      </c>
      <c r="B20" s="62" t="s">
        <v>9</v>
      </c>
      <c r="C20" s="63" t="s">
        <v>22</v>
      </c>
      <c r="D20" s="66">
        <v>1</v>
      </c>
      <c r="E20" s="89">
        <v>276.45391000000001</v>
      </c>
      <c r="F20" s="63">
        <f>SUM(E20*100)/E44</f>
        <v>1.1601446954132637</v>
      </c>
      <c r="G20" s="64" t="s">
        <v>104</v>
      </c>
      <c r="H20" s="64" t="s">
        <v>113</v>
      </c>
      <c r="I20" s="39"/>
      <c r="J20" s="39"/>
      <c r="K20" s="39"/>
      <c r="L20" s="39"/>
      <c r="M20" s="39"/>
      <c r="N20" s="37"/>
      <c r="O20" s="39"/>
      <c r="P20" s="39"/>
      <c r="Q20" s="39"/>
      <c r="R20" s="39"/>
      <c r="S20" s="38"/>
      <c r="T20" s="102">
        <v>76.453909999999993</v>
      </c>
      <c r="U20" s="69">
        <v>200</v>
      </c>
      <c r="V20" s="94"/>
      <c r="W20" s="85"/>
      <c r="X20" s="75"/>
      <c r="Y20" s="75"/>
      <c r="Z20" s="75"/>
      <c r="AA20" s="29"/>
    </row>
    <row r="21" spans="1:28" ht="42" customHeight="1" x14ac:dyDescent="0.25">
      <c r="A21" s="61">
        <v>8</v>
      </c>
      <c r="B21" s="62" t="s">
        <v>52</v>
      </c>
      <c r="C21" s="63" t="s">
        <v>22</v>
      </c>
      <c r="D21" s="66">
        <v>1</v>
      </c>
      <c r="E21" s="89">
        <v>536.60064</v>
      </c>
      <c r="F21" s="63">
        <f>SUM(E21*100)/E44</f>
        <v>2.251855964169081</v>
      </c>
      <c r="G21" s="64" t="s">
        <v>33</v>
      </c>
      <c r="H21" s="64" t="s">
        <v>114</v>
      </c>
      <c r="I21" s="39"/>
      <c r="J21" s="39"/>
      <c r="K21" s="39"/>
      <c r="L21" s="38"/>
      <c r="M21" s="38"/>
      <c r="N21" s="38"/>
      <c r="O21" s="39"/>
      <c r="P21" s="39"/>
      <c r="Q21" s="39"/>
      <c r="R21" s="39"/>
      <c r="S21" s="39"/>
      <c r="T21" s="39"/>
      <c r="U21" s="69"/>
      <c r="V21" s="37"/>
      <c r="W21" s="86"/>
      <c r="X21" s="75"/>
      <c r="Y21" s="75"/>
      <c r="Z21" s="75"/>
      <c r="AA21" s="29"/>
    </row>
    <row r="22" spans="1:28" ht="37.5" customHeight="1" x14ac:dyDescent="0.25">
      <c r="A22" s="50" t="s">
        <v>53</v>
      </c>
      <c r="B22" s="51" t="s">
        <v>54</v>
      </c>
      <c r="C22" s="52" t="s">
        <v>55</v>
      </c>
      <c r="D22" s="53">
        <v>80</v>
      </c>
      <c r="E22" s="90">
        <v>22.475539999999999</v>
      </c>
      <c r="F22" s="35"/>
      <c r="G22" s="47" t="s">
        <v>33</v>
      </c>
      <c r="H22" s="47" t="s">
        <v>90</v>
      </c>
      <c r="I22" s="39"/>
      <c r="J22" s="39"/>
      <c r="K22" s="39"/>
      <c r="L22" s="38"/>
      <c r="M22" s="38"/>
      <c r="N22" s="94">
        <v>22.475539999999999</v>
      </c>
      <c r="O22" s="39"/>
      <c r="P22" s="39"/>
      <c r="Q22" s="39"/>
      <c r="R22" s="39"/>
      <c r="S22" s="39"/>
      <c r="T22" s="39"/>
      <c r="U22" s="69"/>
      <c r="V22" s="37"/>
      <c r="W22" s="75"/>
      <c r="X22" s="75"/>
      <c r="Y22" s="75"/>
      <c r="Z22" s="75"/>
      <c r="AA22" s="29"/>
    </row>
    <row r="23" spans="1:28" ht="45" customHeight="1" x14ac:dyDescent="0.25">
      <c r="A23" s="50" t="s">
        <v>56</v>
      </c>
      <c r="B23" s="51" t="s">
        <v>37</v>
      </c>
      <c r="C23" s="52" t="s">
        <v>38</v>
      </c>
      <c r="D23" s="53">
        <v>187</v>
      </c>
      <c r="E23" s="90">
        <v>131.92268999999999</v>
      </c>
      <c r="F23" s="35"/>
      <c r="G23" s="47" t="s">
        <v>90</v>
      </c>
      <c r="H23" s="47" t="s">
        <v>93</v>
      </c>
      <c r="I23" s="39"/>
      <c r="J23" s="39"/>
      <c r="K23" s="39"/>
      <c r="L23" s="37"/>
      <c r="M23" s="38"/>
      <c r="N23" s="94">
        <v>131.92268999999999</v>
      </c>
      <c r="O23" s="39"/>
      <c r="P23" s="39"/>
      <c r="Q23" s="39"/>
      <c r="R23" s="39"/>
      <c r="S23" s="39"/>
      <c r="T23" s="39"/>
      <c r="U23" s="69"/>
      <c r="V23" s="37"/>
      <c r="W23" s="75"/>
      <c r="X23" s="75"/>
      <c r="Y23" s="75"/>
      <c r="Z23" s="75"/>
      <c r="AA23" s="29"/>
      <c r="AB23" s="44"/>
    </row>
    <row r="24" spans="1:28" ht="49.5" customHeight="1" x14ac:dyDescent="0.25">
      <c r="A24" s="50" t="s">
        <v>57</v>
      </c>
      <c r="B24" s="51" t="s">
        <v>45</v>
      </c>
      <c r="C24" s="52" t="s">
        <v>38</v>
      </c>
      <c r="D24" s="53">
        <v>187</v>
      </c>
      <c r="E24" s="90">
        <v>174.73493999999999</v>
      </c>
      <c r="F24" s="35"/>
      <c r="G24" s="47" t="s">
        <v>93</v>
      </c>
      <c r="H24" s="47" t="s">
        <v>94</v>
      </c>
      <c r="I24" s="39"/>
      <c r="J24" s="39"/>
      <c r="K24" s="39"/>
      <c r="L24" s="37"/>
      <c r="M24" s="38"/>
      <c r="N24" s="38">
        <v>50</v>
      </c>
      <c r="O24" s="97">
        <v>124.73493999999999</v>
      </c>
      <c r="P24" s="97"/>
      <c r="Q24" s="39"/>
      <c r="R24" s="39"/>
      <c r="S24" s="39"/>
      <c r="T24" s="39"/>
      <c r="U24" s="69"/>
      <c r="V24" s="37"/>
      <c r="W24" s="75"/>
      <c r="X24" s="75"/>
      <c r="Y24" s="75"/>
      <c r="Z24" s="75"/>
      <c r="AA24" s="29"/>
    </row>
    <row r="25" spans="1:28" ht="37.5" customHeight="1" x14ac:dyDescent="0.25">
      <c r="A25" s="50" t="s">
        <v>58</v>
      </c>
      <c r="B25" s="51" t="s">
        <v>44</v>
      </c>
      <c r="C25" s="52" t="s">
        <v>38</v>
      </c>
      <c r="D25" s="53">
        <v>187</v>
      </c>
      <c r="E25" s="90">
        <v>88.188739999999996</v>
      </c>
      <c r="F25" s="35"/>
      <c r="G25" s="47" t="s">
        <v>94</v>
      </c>
      <c r="H25" s="47" t="s">
        <v>114</v>
      </c>
      <c r="I25" s="39"/>
      <c r="J25" s="39"/>
      <c r="K25" s="39"/>
      <c r="L25" s="37"/>
      <c r="M25" s="37"/>
      <c r="N25" s="38"/>
      <c r="O25" s="97">
        <v>88.188739999999996</v>
      </c>
      <c r="P25" s="39"/>
      <c r="Q25" s="39"/>
      <c r="R25" s="39"/>
      <c r="S25" s="39"/>
      <c r="T25" s="39"/>
      <c r="U25" s="69"/>
      <c r="V25" s="37"/>
      <c r="W25" s="75"/>
      <c r="X25" s="75"/>
      <c r="Y25" s="75"/>
      <c r="Z25" s="75"/>
      <c r="AA25" s="29"/>
    </row>
    <row r="26" spans="1:28" ht="53.25" customHeight="1" x14ac:dyDescent="0.25">
      <c r="A26" s="50" t="s">
        <v>59</v>
      </c>
      <c r="B26" s="51" t="s">
        <v>50</v>
      </c>
      <c r="C26" s="52" t="s">
        <v>60</v>
      </c>
      <c r="D26" s="53">
        <v>74</v>
      </c>
      <c r="E26" s="90">
        <v>119.27872000000001</v>
      </c>
      <c r="F26" s="35"/>
      <c r="G26" s="47" t="s">
        <v>90</v>
      </c>
      <c r="H26" s="47" t="s">
        <v>92</v>
      </c>
      <c r="I26" s="39"/>
      <c r="J26" s="39"/>
      <c r="K26" s="39"/>
      <c r="L26" s="37"/>
      <c r="M26" s="38"/>
      <c r="N26" s="100">
        <v>119.27872000000001</v>
      </c>
      <c r="O26" s="39"/>
      <c r="P26" s="39"/>
      <c r="Q26" s="39"/>
      <c r="R26" s="39"/>
      <c r="S26" s="39"/>
      <c r="T26" s="39"/>
      <c r="U26" s="69"/>
      <c r="V26" s="37"/>
      <c r="W26" s="75"/>
      <c r="X26" s="75"/>
      <c r="Y26" s="75"/>
      <c r="Z26" s="75"/>
      <c r="AA26" s="29"/>
    </row>
    <row r="27" spans="1:28" ht="39.75" customHeight="1" x14ac:dyDescent="0.25">
      <c r="A27" s="61">
        <v>9</v>
      </c>
      <c r="B27" s="62" t="s">
        <v>61</v>
      </c>
      <c r="C27" s="63" t="s">
        <v>22</v>
      </c>
      <c r="D27" s="66">
        <v>1</v>
      </c>
      <c r="E27" s="89">
        <v>3023.0196500000002</v>
      </c>
      <c r="F27" s="63">
        <f>SUM(E27*100)/E44</f>
        <v>12.686166063187752</v>
      </c>
      <c r="G27" s="64" t="s">
        <v>106</v>
      </c>
      <c r="H27" s="64" t="s">
        <v>91</v>
      </c>
      <c r="I27" s="39"/>
      <c r="J27" s="39"/>
      <c r="K27" s="39"/>
      <c r="L27" s="39"/>
      <c r="M27" s="39"/>
      <c r="N27" s="39"/>
      <c r="O27" s="39"/>
      <c r="P27" s="38"/>
      <c r="Q27" s="38"/>
      <c r="R27" s="38"/>
      <c r="S27" s="38"/>
      <c r="T27" s="38"/>
      <c r="U27" s="69"/>
      <c r="V27" s="37"/>
      <c r="W27" s="85"/>
      <c r="X27" s="75"/>
      <c r="Y27" s="75"/>
      <c r="Z27" s="75"/>
      <c r="AA27" s="30"/>
      <c r="AB27" s="31"/>
    </row>
    <row r="28" spans="1:28" ht="39.75" customHeight="1" x14ac:dyDescent="0.25">
      <c r="A28" s="50" t="s">
        <v>62</v>
      </c>
      <c r="B28" s="55" t="s">
        <v>54</v>
      </c>
      <c r="C28" s="56" t="s">
        <v>22</v>
      </c>
      <c r="D28" s="57">
        <v>1</v>
      </c>
      <c r="E28" s="92">
        <v>65.405959999999993</v>
      </c>
      <c r="F28" s="35"/>
      <c r="G28" s="36" t="s">
        <v>106</v>
      </c>
      <c r="H28" s="36" t="s">
        <v>107</v>
      </c>
      <c r="I28" s="39"/>
      <c r="J28" s="39"/>
      <c r="K28" s="39"/>
      <c r="L28" s="39"/>
      <c r="M28" s="39"/>
      <c r="N28" s="39"/>
      <c r="O28" s="39"/>
      <c r="P28" s="38"/>
      <c r="Q28" s="38">
        <v>30</v>
      </c>
      <c r="R28" s="94">
        <v>35.40596</v>
      </c>
      <c r="S28" s="94"/>
      <c r="T28" s="37"/>
      <c r="U28" s="69"/>
      <c r="V28" s="37"/>
      <c r="W28" s="75"/>
      <c r="X28" s="75"/>
      <c r="Y28" s="75"/>
      <c r="Z28" s="75"/>
      <c r="AA28" s="30"/>
      <c r="AB28" s="31"/>
    </row>
    <row r="29" spans="1:28" ht="53.25" customHeight="1" x14ac:dyDescent="0.25">
      <c r="A29" s="50" t="s">
        <v>63</v>
      </c>
      <c r="B29" s="55" t="s">
        <v>37</v>
      </c>
      <c r="C29" s="56" t="s">
        <v>38</v>
      </c>
      <c r="D29" s="57">
        <v>1670</v>
      </c>
      <c r="E29" s="92">
        <v>622.83960999999999</v>
      </c>
      <c r="F29" s="35"/>
      <c r="G29" s="36" t="s">
        <v>115</v>
      </c>
      <c r="H29" s="36" t="s">
        <v>102</v>
      </c>
      <c r="I29" s="39"/>
      <c r="J29" s="39"/>
      <c r="K29" s="39"/>
      <c r="L29" s="39"/>
      <c r="M29" s="39"/>
      <c r="N29" s="39"/>
      <c r="O29" s="39"/>
      <c r="P29" s="38"/>
      <c r="Q29" s="107">
        <v>100</v>
      </c>
      <c r="R29" s="107">
        <v>150</v>
      </c>
      <c r="S29" s="107">
        <v>150</v>
      </c>
      <c r="T29" s="100">
        <v>222.83960999999999</v>
      </c>
      <c r="U29" s="103"/>
      <c r="V29" s="37"/>
      <c r="W29" s="75"/>
      <c r="X29" s="75"/>
      <c r="Y29" s="75"/>
      <c r="Z29" s="75"/>
      <c r="AA29" s="30"/>
      <c r="AB29" s="31"/>
    </row>
    <row r="30" spans="1:28" ht="39.75" customHeight="1" x14ac:dyDescent="0.25">
      <c r="A30" s="50" t="s">
        <v>64</v>
      </c>
      <c r="B30" s="55" t="s">
        <v>40</v>
      </c>
      <c r="C30" s="56" t="s">
        <v>41</v>
      </c>
      <c r="D30" s="56">
        <v>1.3360000000000001</v>
      </c>
      <c r="E30" s="92">
        <v>28.395759999999999</v>
      </c>
      <c r="F30" s="35"/>
      <c r="G30" s="36" t="s">
        <v>109</v>
      </c>
      <c r="H30" s="36" t="s">
        <v>91</v>
      </c>
      <c r="I30" s="39"/>
      <c r="J30" s="39"/>
      <c r="K30" s="39"/>
      <c r="L30" s="39"/>
      <c r="M30" s="39"/>
      <c r="N30" s="39"/>
      <c r="O30" s="39"/>
      <c r="P30" s="37"/>
      <c r="Q30" s="38"/>
      <c r="R30" s="107">
        <v>7</v>
      </c>
      <c r="S30" s="107">
        <v>7</v>
      </c>
      <c r="T30" s="107">
        <v>7</v>
      </c>
      <c r="U30" s="103">
        <v>7.3957600000000001</v>
      </c>
      <c r="V30" s="94"/>
      <c r="W30" s="75"/>
      <c r="X30" s="75"/>
      <c r="Y30" s="75"/>
      <c r="Z30" s="75"/>
      <c r="AA30" s="30"/>
      <c r="AB30" s="44"/>
    </row>
    <row r="31" spans="1:28" ht="51" customHeight="1" x14ac:dyDescent="0.25">
      <c r="A31" s="50" t="s">
        <v>65</v>
      </c>
      <c r="B31" s="55" t="s">
        <v>66</v>
      </c>
      <c r="C31" s="56" t="s">
        <v>38</v>
      </c>
      <c r="D31" s="57">
        <v>1670</v>
      </c>
      <c r="E31" s="92">
        <v>621.31524000000002</v>
      </c>
      <c r="F31" s="35"/>
      <c r="G31" s="36" t="s">
        <v>109</v>
      </c>
      <c r="H31" s="36" t="s">
        <v>91</v>
      </c>
      <c r="I31" s="39"/>
      <c r="J31" s="39"/>
      <c r="K31" s="39"/>
      <c r="L31" s="39"/>
      <c r="M31" s="39"/>
      <c r="N31" s="39"/>
      <c r="O31" s="39"/>
      <c r="P31" s="37"/>
      <c r="Q31" s="38"/>
      <c r="R31" s="107">
        <v>150</v>
      </c>
      <c r="S31" s="107">
        <v>150</v>
      </c>
      <c r="T31" s="107">
        <v>150</v>
      </c>
      <c r="U31" s="104">
        <v>171.31523999999999</v>
      </c>
      <c r="V31" s="94"/>
      <c r="W31" s="75"/>
      <c r="X31" s="75"/>
      <c r="Y31" s="75"/>
      <c r="Z31" s="75"/>
      <c r="AA31" s="30"/>
      <c r="AB31" s="31"/>
    </row>
    <row r="32" spans="1:28" ht="46.5" customHeight="1" x14ac:dyDescent="0.25">
      <c r="A32" s="50" t="s">
        <v>67</v>
      </c>
      <c r="B32" s="55" t="s">
        <v>68</v>
      </c>
      <c r="C32" s="56" t="s">
        <v>60</v>
      </c>
      <c r="D32" s="57">
        <v>1592</v>
      </c>
      <c r="E32" s="92">
        <v>1550.55251</v>
      </c>
      <c r="F32" s="35"/>
      <c r="G32" s="36" t="s">
        <v>110</v>
      </c>
      <c r="H32" s="36" t="s">
        <v>108</v>
      </c>
      <c r="I32" s="39"/>
      <c r="J32" s="39"/>
      <c r="K32" s="39"/>
      <c r="L32" s="39"/>
      <c r="M32" s="39"/>
      <c r="N32" s="39"/>
      <c r="O32" s="39"/>
      <c r="P32" s="38"/>
      <c r="Q32" s="107">
        <v>305</v>
      </c>
      <c r="R32" s="107">
        <v>305</v>
      </c>
      <c r="S32" s="107">
        <v>305</v>
      </c>
      <c r="T32" s="107">
        <v>305</v>
      </c>
      <c r="U32" s="103">
        <v>330.55250999999998</v>
      </c>
      <c r="V32" s="94"/>
      <c r="W32" s="75"/>
      <c r="X32" s="75"/>
      <c r="Y32" s="75"/>
      <c r="Z32" s="75"/>
      <c r="AA32" s="30"/>
      <c r="AB32" s="31"/>
    </row>
    <row r="33" spans="1:28" ht="45" customHeight="1" x14ac:dyDescent="0.25">
      <c r="A33" s="50" t="s">
        <v>69</v>
      </c>
      <c r="B33" s="55" t="s">
        <v>70</v>
      </c>
      <c r="C33" s="56" t="s">
        <v>55</v>
      </c>
      <c r="D33" s="58">
        <v>44.57</v>
      </c>
      <c r="E33" s="92">
        <v>134.51057</v>
      </c>
      <c r="F33" s="35"/>
      <c r="G33" s="36" t="s">
        <v>110</v>
      </c>
      <c r="H33" s="36" t="s">
        <v>108</v>
      </c>
      <c r="I33" s="39"/>
      <c r="J33" s="39"/>
      <c r="K33" s="39"/>
      <c r="L33" s="39"/>
      <c r="M33" s="39"/>
      <c r="N33" s="39"/>
      <c r="O33" s="39"/>
      <c r="P33" s="38"/>
      <c r="Q33" s="107">
        <v>26</v>
      </c>
      <c r="R33" s="107">
        <v>26</v>
      </c>
      <c r="S33" s="107">
        <v>26</v>
      </c>
      <c r="T33" s="107">
        <v>26</v>
      </c>
      <c r="U33" s="103">
        <v>30.510570000000001</v>
      </c>
      <c r="V33" s="94"/>
      <c r="W33" s="75"/>
      <c r="X33" s="75"/>
      <c r="Y33" s="75"/>
      <c r="Z33" s="75"/>
      <c r="AA33" s="30"/>
      <c r="AB33" s="31"/>
    </row>
    <row r="34" spans="1:28" ht="45" customHeight="1" x14ac:dyDescent="0.25">
      <c r="A34" s="61">
        <v>10</v>
      </c>
      <c r="B34" s="62" t="s">
        <v>71</v>
      </c>
      <c r="C34" s="63" t="s">
        <v>22</v>
      </c>
      <c r="D34" s="66">
        <v>1</v>
      </c>
      <c r="E34" s="89">
        <v>1821.84248</v>
      </c>
      <c r="F34" s="63">
        <f>SUM(E34*100)/E44</f>
        <v>7.6454005987853266</v>
      </c>
      <c r="G34" s="64" t="s">
        <v>31</v>
      </c>
      <c r="H34" s="64" t="s">
        <v>105</v>
      </c>
      <c r="I34" s="39"/>
      <c r="J34" s="39"/>
      <c r="K34" s="38"/>
      <c r="L34" s="38"/>
      <c r="M34" s="38"/>
      <c r="N34" s="39"/>
      <c r="O34" s="39"/>
      <c r="P34" s="38"/>
      <c r="Q34" s="38"/>
      <c r="R34" s="38"/>
      <c r="S34" s="38"/>
      <c r="T34" s="38"/>
      <c r="U34" s="69"/>
      <c r="V34" s="39"/>
      <c r="W34" s="85"/>
      <c r="X34" s="75"/>
      <c r="Y34" s="75"/>
      <c r="Z34" s="75"/>
      <c r="AA34" s="29"/>
    </row>
    <row r="35" spans="1:28" ht="45.75" customHeight="1" x14ac:dyDescent="0.25">
      <c r="A35" s="59" t="s">
        <v>72</v>
      </c>
      <c r="B35" s="55" t="s">
        <v>54</v>
      </c>
      <c r="C35" s="56" t="s">
        <v>22</v>
      </c>
      <c r="D35" s="57">
        <v>1</v>
      </c>
      <c r="E35" s="92">
        <v>52.336579999999998</v>
      </c>
      <c r="F35" s="35"/>
      <c r="G35" s="36" t="s">
        <v>31</v>
      </c>
      <c r="H35" s="36" t="s">
        <v>107</v>
      </c>
      <c r="I35" s="39"/>
      <c r="J35" s="39"/>
      <c r="K35" s="38"/>
      <c r="L35" s="108">
        <v>25</v>
      </c>
      <c r="M35" s="109"/>
      <c r="N35" s="109"/>
      <c r="O35" s="109"/>
      <c r="P35" s="107"/>
      <c r="Q35" s="107">
        <v>10</v>
      </c>
      <c r="R35" s="100">
        <v>17.336580000000001</v>
      </c>
      <c r="S35" s="37"/>
      <c r="T35" s="37"/>
      <c r="U35" s="69"/>
      <c r="V35" s="39"/>
      <c r="W35" s="75"/>
      <c r="X35" s="75"/>
      <c r="Y35" s="75"/>
      <c r="Z35" s="75"/>
      <c r="AA35" s="29"/>
    </row>
    <row r="36" spans="1:28" ht="44.25" customHeight="1" x14ac:dyDescent="0.25">
      <c r="A36" s="50" t="s">
        <v>73</v>
      </c>
      <c r="B36" s="55" t="s">
        <v>74</v>
      </c>
      <c r="C36" s="56" t="s">
        <v>38</v>
      </c>
      <c r="D36" s="57">
        <v>136</v>
      </c>
      <c r="E36" s="92">
        <v>287.18356</v>
      </c>
      <c r="F36" s="35"/>
      <c r="G36" s="36" t="s">
        <v>95</v>
      </c>
      <c r="H36" s="36" t="s">
        <v>96</v>
      </c>
      <c r="I36" s="39"/>
      <c r="J36" s="39"/>
      <c r="K36" s="39"/>
      <c r="L36" s="38"/>
      <c r="M36" s="38">
        <v>100</v>
      </c>
      <c r="N36" s="94">
        <v>187.18356</v>
      </c>
      <c r="O36" s="39"/>
      <c r="P36" s="37"/>
      <c r="Q36" s="37"/>
      <c r="R36" s="37"/>
      <c r="S36" s="37"/>
      <c r="T36" s="37"/>
      <c r="U36" s="69"/>
      <c r="V36" s="39"/>
      <c r="W36" s="75"/>
      <c r="X36" s="75"/>
      <c r="Y36" s="75"/>
      <c r="Z36" s="75"/>
      <c r="AA36" s="29"/>
    </row>
    <row r="37" spans="1:28" ht="48.75" customHeight="1" x14ac:dyDescent="0.25">
      <c r="A37" s="50" t="s">
        <v>75</v>
      </c>
      <c r="B37" s="55" t="s">
        <v>76</v>
      </c>
      <c r="C37" s="56" t="s">
        <v>38</v>
      </c>
      <c r="D37" s="57">
        <v>744</v>
      </c>
      <c r="E37" s="92">
        <v>609.27392999999995</v>
      </c>
      <c r="F37" s="35"/>
      <c r="G37" s="36" t="s">
        <v>103</v>
      </c>
      <c r="H37" s="36" t="s">
        <v>99</v>
      </c>
      <c r="I37" s="39"/>
      <c r="J37" s="39"/>
      <c r="K37" s="39"/>
      <c r="L37" s="39"/>
      <c r="M37" s="39"/>
      <c r="N37" s="39"/>
      <c r="O37" s="39"/>
      <c r="P37" s="37"/>
      <c r="Q37" s="107">
        <v>100</v>
      </c>
      <c r="R37" s="107">
        <v>125</v>
      </c>
      <c r="S37" s="107">
        <v>125</v>
      </c>
      <c r="T37" s="107">
        <v>125</v>
      </c>
      <c r="U37" s="103">
        <v>134.27393000000001</v>
      </c>
      <c r="V37" s="97"/>
      <c r="W37" s="75"/>
      <c r="X37" s="75"/>
      <c r="Y37" s="75"/>
      <c r="Z37" s="75"/>
      <c r="AA37" s="29"/>
    </row>
    <row r="38" spans="1:28" ht="48" customHeight="1" x14ac:dyDescent="0.25">
      <c r="A38" s="50" t="s">
        <v>77</v>
      </c>
      <c r="B38" s="55" t="s">
        <v>50</v>
      </c>
      <c r="C38" s="56" t="s">
        <v>60</v>
      </c>
      <c r="D38" s="57">
        <v>392</v>
      </c>
      <c r="E38" s="92">
        <v>719.90275999999994</v>
      </c>
      <c r="F38" s="35"/>
      <c r="G38" s="36" t="s">
        <v>101</v>
      </c>
      <c r="H38" s="36" t="s">
        <v>102</v>
      </c>
      <c r="I38" s="39"/>
      <c r="J38" s="39"/>
      <c r="K38" s="39"/>
      <c r="L38" s="39"/>
      <c r="M38" s="39"/>
      <c r="N38" s="39"/>
      <c r="O38" s="39"/>
      <c r="P38" s="38"/>
      <c r="Q38" s="38">
        <v>160</v>
      </c>
      <c r="R38" s="38">
        <v>180</v>
      </c>
      <c r="S38" s="38">
        <v>180</v>
      </c>
      <c r="T38" s="100">
        <v>199.90276</v>
      </c>
      <c r="U38" s="69"/>
      <c r="V38" s="97"/>
      <c r="W38" s="75"/>
      <c r="X38" s="75"/>
      <c r="Y38" s="75"/>
      <c r="Z38" s="75"/>
      <c r="AA38" s="29"/>
    </row>
    <row r="39" spans="1:28" ht="41.25" customHeight="1" x14ac:dyDescent="0.25">
      <c r="A39" s="50" t="s">
        <v>78</v>
      </c>
      <c r="B39" s="55" t="s">
        <v>79</v>
      </c>
      <c r="C39" s="56" t="s">
        <v>55</v>
      </c>
      <c r="D39" s="60">
        <v>8.4</v>
      </c>
      <c r="E39" s="92">
        <v>15.645440000000001</v>
      </c>
      <c r="F39" s="35"/>
      <c r="G39" s="36" t="s">
        <v>116</v>
      </c>
      <c r="H39" s="36" t="s">
        <v>117</v>
      </c>
      <c r="I39" s="39"/>
      <c r="J39" s="39"/>
      <c r="K39" s="39"/>
      <c r="L39" s="39"/>
      <c r="M39" s="39"/>
      <c r="N39" s="39"/>
      <c r="O39" s="39"/>
      <c r="P39" s="37"/>
      <c r="Q39" s="37"/>
      <c r="R39" s="38"/>
      <c r="S39" s="101">
        <v>15.645440000000001</v>
      </c>
      <c r="T39" s="37"/>
      <c r="U39" s="69"/>
      <c r="V39" s="39"/>
      <c r="W39" s="75"/>
      <c r="X39" s="75"/>
      <c r="Y39" s="75"/>
      <c r="Z39" s="75"/>
      <c r="AA39" s="29"/>
    </row>
    <row r="40" spans="1:28" ht="48" customHeight="1" x14ac:dyDescent="0.25">
      <c r="A40" s="50" t="s">
        <v>80</v>
      </c>
      <c r="B40" s="55" t="s">
        <v>81</v>
      </c>
      <c r="C40" s="56" t="s">
        <v>22</v>
      </c>
      <c r="D40" s="57">
        <v>1</v>
      </c>
      <c r="E40" s="92">
        <v>137.50022000000001</v>
      </c>
      <c r="F40" s="35"/>
      <c r="G40" s="36" t="s">
        <v>104</v>
      </c>
      <c r="H40" s="36" t="s">
        <v>105</v>
      </c>
      <c r="I40" s="39"/>
      <c r="J40" s="39"/>
      <c r="K40" s="39"/>
      <c r="L40" s="39"/>
      <c r="M40" s="39"/>
      <c r="N40" s="39"/>
      <c r="O40" s="39"/>
      <c r="P40" s="37"/>
      <c r="Q40" s="37"/>
      <c r="R40" s="37"/>
      <c r="S40" s="38"/>
      <c r="T40" s="102">
        <v>37.500219999999999</v>
      </c>
      <c r="U40" s="110">
        <v>100</v>
      </c>
      <c r="V40" s="39"/>
      <c r="W40" s="75"/>
      <c r="X40" s="75"/>
      <c r="Y40" s="75"/>
      <c r="Z40" s="75"/>
      <c r="AA40" s="29"/>
    </row>
    <row r="41" spans="1:28" ht="45" customHeight="1" x14ac:dyDescent="0.25">
      <c r="A41" s="61">
        <v>11</v>
      </c>
      <c r="B41" s="79" t="s">
        <v>10</v>
      </c>
      <c r="C41" s="63" t="s">
        <v>38</v>
      </c>
      <c r="D41" s="66">
        <v>1408</v>
      </c>
      <c r="E41" s="89">
        <v>673.21460999999999</v>
      </c>
      <c r="F41" s="63">
        <f>SUM(E41*100)/E44</f>
        <v>2.8251593861204896</v>
      </c>
      <c r="G41" s="64" t="s">
        <v>104</v>
      </c>
      <c r="H41" s="64" t="s">
        <v>91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8"/>
      <c r="T41" s="107">
        <v>300</v>
      </c>
      <c r="U41" s="103">
        <v>373.21460999999999</v>
      </c>
      <c r="V41" s="37"/>
      <c r="W41" s="87"/>
      <c r="X41" s="74"/>
      <c r="Y41" s="74"/>
      <c r="Z41" s="75"/>
      <c r="AA41" s="29"/>
    </row>
    <row r="42" spans="1:28" ht="51.75" customHeight="1" x14ac:dyDescent="0.25">
      <c r="A42" s="61">
        <v>12</v>
      </c>
      <c r="B42" s="79" t="s">
        <v>119</v>
      </c>
      <c r="C42" s="63" t="s">
        <v>22</v>
      </c>
      <c r="D42" s="66">
        <v>1</v>
      </c>
      <c r="E42" s="89" t="s">
        <v>120</v>
      </c>
      <c r="F42" s="63"/>
      <c r="G42" s="64" t="s">
        <v>28</v>
      </c>
      <c r="H42" s="64" t="s">
        <v>30</v>
      </c>
      <c r="I42" s="38"/>
      <c r="J42" s="39"/>
      <c r="K42" s="39"/>
      <c r="L42" s="39"/>
      <c r="M42" s="39"/>
      <c r="N42" s="39"/>
      <c r="O42" s="39"/>
      <c r="P42" s="39"/>
      <c r="Q42" s="39"/>
      <c r="R42" s="39"/>
      <c r="S42" s="37"/>
      <c r="T42" s="108"/>
      <c r="U42" s="103"/>
      <c r="V42" s="37"/>
      <c r="W42" s="87"/>
      <c r="X42" s="74"/>
      <c r="Y42" s="74"/>
      <c r="Z42" s="75"/>
      <c r="AA42" s="29"/>
    </row>
    <row r="43" spans="1:28" ht="45" customHeight="1" x14ac:dyDescent="0.25">
      <c r="A43" s="61">
        <v>13</v>
      </c>
      <c r="B43" s="79" t="s">
        <v>122</v>
      </c>
      <c r="C43" s="63" t="s">
        <v>22</v>
      </c>
      <c r="D43" s="66">
        <v>1</v>
      </c>
      <c r="E43" s="89" t="s">
        <v>120</v>
      </c>
      <c r="F43" s="63"/>
      <c r="G43" s="64" t="s">
        <v>123</v>
      </c>
      <c r="H43" s="64" t="s">
        <v>124</v>
      </c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7"/>
      <c r="T43" s="108"/>
      <c r="U43" s="113"/>
      <c r="V43" s="38"/>
      <c r="W43" s="87"/>
      <c r="X43" s="74"/>
      <c r="Y43" s="74"/>
      <c r="Z43" s="75"/>
      <c r="AA43" s="29"/>
    </row>
    <row r="44" spans="1:28" x14ac:dyDescent="0.25">
      <c r="A44" s="34"/>
      <c r="B44" s="117" t="s">
        <v>82</v>
      </c>
      <c r="C44" s="118"/>
      <c r="D44" s="119"/>
      <c r="E44" s="46">
        <f>SUM(E8+E9+E10+E11+E12+E13+E20+E21+E27+E34+E41)</f>
        <v>23829.261220000004</v>
      </c>
      <c r="F44" s="35"/>
      <c r="G44" s="35"/>
      <c r="H44" s="35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69"/>
      <c r="V44" s="37"/>
      <c r="W44" s="75"/>
      <c r="X44" s="75"/>
      <c r="Y44" s="75"/>
      <c r="Z44" s="75"/>
      <c r="AA44" s="29"/>
    </row>
    <row r="45" spans="1:28" x14ac:dyDescent="0.25">
      <c r="A45" s="34"/>
      <c r="B45" s="117" t="s">
        <v>83</v>
      </c>
      <c r="C45" s="118"/>
      <c r="D45" s="119"/>
      <c r="E45" s="46">
        <f>SUM(E44*1.2)</f>
        <v>28595.113464000005</v>
      </c>
      <c r="F45" s="35"/>
      <c r="G45" s="45"/>
      <c r="H45" s="45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69"/>
      <c r="V45" s="37"/>
      <c r="W45" s="75"/>
      <c r="X45" s="75"/>
      <c r="Y45" s="75"/>
      <c r="Z45" s="75"/>
      <c r="AA45" s="29"/>
    </row>
    <row r="46" spans="1:28" x14ac:dyDescent="0.25">
      <c r="A46" s="40"/>
      <c r="B46" s="120" t="s">
        <v>97</v>
      </c>
      <c r="C46" s="121"/>
      <c r="D46" s="121"/>
      <c r="E46" s="121"/>
      <c r="F46" s="122"/>
      <c r="G46" s="41"/>
      <c r="H46" s="41"/>
      <c r="I46" s="42">
        <f t="shared" ref="I46:O46" si="0">SUM(I8:I44)</f>
        <v>0</v>
      </c>
      <c r="J46" s="42">
        <f t="shared" si="0"/>
        <v>0</v>
      </c>
      <c r="K46" s="43">
        <f t="shared" si="0"/>
        <v>48.848419999999997</v>
      </c>
      <c r="L46" s="93">
        <f t="shared" si="0"/>
        <v>688.64419999999996</v>
      </c>
      <c r="M46" s="95">
        <f t="shared" si="0"/>
        <v>1650.3219299999998</v>
      </c>
      <c r="N46" s="95">
        <f t="shared" si="0"/>
        <v>2336.7096699999997</v>
      </c>
      <c r="O46" s="95">
        <f t="shared" si="0"/>
        <v>2930.3924499999998</v>
      </c>
      <c r="P46" s="42">
        <f t="shared" ref="P46:U46" si="1">SUM(P8:P44)</f>
        <v>0</v>
      </c>
      <c r="Q46" s="43">
        <f t="shared" si="1"/>
        <v>1811</v>
      </c>
      <c r="R46" s="95">
        <f t="shared" si="1"/>
        <v>2945.7425400000002</v>
      </c>
      <c r="S46" s="95">
        <f t="shared" si="1"/>
        <v>3388.6454399999998</v>
      </c>
      <c r="T46" s="93">
        <f t="shared" si="1"/>
        <v>3879.6965</v>
      </c>
      <c r="U46" s="70">
        <f t="shared" si="1"/>
        <v>4149.2600699999994</v>
      </c>
      <c r="V46" s="42">
        <v>0</v>
      </c>
      <c r="W46" s="77"/>
      <c r="X46" s="76"/>
      <c r="Y46" s="76"/>
      <c r="Z46" s="76"/>
      <c r="AA46" s="1"/>
    </row>
    <row r="47" spans="1:28" x14ac:dyDescent="0.25">
      <c r="A47" s="40"/>
      <c r="B47" s="120" t="s">
        <v>98</v>
      </c>
      <c r="C47" s="121"/>
      <c r="D47" s="121"/>
      <c r="E47" s="121"/>
      <c r="F47" s="122"/>
      <c r="G47" s="41"/>
      <c r="H47" s="41"/>
      <c r="I47" s="127">
        <f>SUM(I46:O46)</f>
        <v>7654.9166699999987</v>
      </c>
      <c r="J47" s="127"/>
      <c r="K47" s="127"/>
      <c r="L47" s="127"/>
      <c r="M47" s="127"/>
      <c r="N47" s="127"/>
      <c r="O47" s="127"/>
      <c r="P47" s="135">
        <f>SUM(P46:U46)</f>
        <v>16174.344549999998</v>
      </c>
      <c r="Q47" s="136"/>
      <c r="R47" s="136"/>
      <c r="S47" s="136"/>
      <c r="T47" s="136"/>
      <c r="U47" s="136"/>
      <c r="V47" s="137"/>
      <c r="W47" s="78"/>
      <c r="X47" s="78"/>
      <c r="Y47" s="78"/>
      <c r="Z47" s="78"/>
      <c r="AA47" s="32"/>
    </row>
    <row r="48" spans="1:28" x14ac:dyDescent="0.25">
      <c r="A48" s="40"/>
      <c r="B48" s="120" t="s">
        <v>111</v>
      </c>
      <c r="C48" s="121"/>
      <c r="D48" s="121"/>
      <c r="E48" s="121"/>
      <c r="F48" s="122"/>
      <c r="G48" s="83"/>
      <c r="H48" s="83"/>
      <c r="I48" s="123">
        <f>SUM(I47*1.2)</f>
        <v>9185.9000039999974</v>
      </c>
      <c r="J48" s="124"/>
      <c r="K48" s="124"/>
      <c r="L48" s="124"/>
      <c r="M48" s="124"/>
      <c r="N48" s="124"/>
      <c r="O48" s="125"/>
      <c r="P48" s="135">
        <f>SUM(P47*1.2)</f>
        <v>19409.213459999995</v>
      </c>
      <c r="Q48" s="136"/>
      <c r="R48" s="136"/>
      <c r="S48" s="136"/>
      <c r="T48" s="136"/>
      <c r="U48" s="136"/>
      <c r="V48" s="137"/>
      <c r="W48" s="78"/>
      <c r="X48" s="78"/>
      <c r="Y48" s="78"/>
      <c r="Z48" s="78"/>
      <c r="AA48" s="32"/>
    </row>
    <row r="49" spans="1:26" x14ac:dyDescent="0.25">
      <c r="M49" s="98"/>
      <c r="R49" s="98"/>
    </row>
    <row r="50" spans="1:26" ht="15.75" customHeight="1" x14ac:dyDescent="0.25">
      <c r="B50" s="140" t="s">
        <v>125</v>
      </c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39"/>
      <c r="X50" s="139"/>
      <c r="Y50" s="139"/>
      <c r="Z50" s="139"/>
    </row>
    <row r="51" spans="1:26" ht="15.75" customHeight="1" x14ac:dyDescent="0.25">
      <c r="A51" s="17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39"/>
      <c r="X51" s="139"/>
      <c r="Y51" s="139"/>
      <c r="Z51" s="139"/>
    </row>
    <row r="52" spans="1:26" ht="15.75" customHeight="1" x14ac:dyDescent="0.25">
      <c r="A52" s="17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39"/>
      <c r="X52" s="139"/>
      <c r="Y52" s="139"/>
      <c r="Z52" s="139"/>
    </row>
    <row r="53" spans="1:26" ht="26.25" customHeight="1" x14ac:dyDescent="0.25">
      <c r="A53" s="17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39"/>
      <c r="X53" s="139"/>
      <c r="Y53" s="139"/>
      <c r="Z53" s="139"/>
    </row>
    <row r="54" spans="1:26" ht="15" customHeight="1" x14ac:dyDescent="0.25">
      <c r="A54" s="3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39"/>
      <c r="X54" s="139"/>
      <c r="Y54" s="139"/>
      <c r="Z54" s="139"/>
    </row>
    <row r="55" spans="1:26" ht="15.75" customHeight="1" x14ac:dyDescent="0.25">
      <c r="A55" s="3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9"/>
      <c r="X55" s="139"/>
      <c r="Y55" s="139"/>
      <c r="Z55" s="139"/>
    </row>
    <row r="56" spans="1:26" ht="52.5" customHeight="1" x14ac:dyDescent="0.25">
      <c r="A56" s="3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9"/>
      <c r="X56" s="139"/>
      <c r="Y56" s="139"/>
      <c r="Z56" s="139"/>
    </row>
    <row r="57" spans="1:26" ht="15" customHeight="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17"/>
      <c r="N57" s="1"/>
      <c r="O57" s="1"/>
    </row>
    <row r="58" spans="1:26" ht="15.75" customHeight="1" x14ac:dyDescent="0.25">
      <c r="A58" s="5"/>
      <c r="B58" s="15"/>
      <c r="C58" s="5"/>
      <c r="D58" s="5"/>
      <c r="E58" s="5"/>
      <c r="F58" s="5"/>
      <c r="G58" s="5"/>
      <c r="H58" s="5"/>
      <c r="I58" s="5"/>
      <c r="J58" s="5"/>
      <c r="K58" s="5"/>
      <c r="L58" s="5"/>
      <c r="M58" s="17"/>
      <c r="N58" s="1"/>
      <c r="O58" s="1"/>
    </row>
    <row r="59" spans="1:26" ht="30" customHeight="1" x14ac:dyDescent="0.25">
      <c r="A59" s="5"/>
      <c r="B59" s="6"/>
      <c r="C59" s="6"/>
      <c r="D59" s="2"/>
      <c r="E59" s="6"/>
      <c r="F59" s="6"/>
      <c r="G59" s="6"/>
      <c r="H59" s="6"/>
      <c r="I59" s="6"/>
      <c r="J59" s="6"/>
      <c r="K59" s="8"/>
      <c r="L59" s="9"/>
      <c r="M59" s="17"/>
      <c r="N59" s="1"/>
      <c r="O59" s="1"/>
    </row>
    <row r="60" spans="1:26" ht="27" customHeight="1" x14ac:dyDescent="0.25">
      <c r="A60" s="5"/>
      <c r="B60" s="6"/>
      <c r="C60" s="10"/>
      <c r="D60" s="7"/>
      <c r="E60" s="11"/>
      <c r="F60" s="11"/>
      <c r="G60" s="11"/>
      <c r="H60" s="11"/>
      <c r="I60" s="11"/>
      <c r="J60" s="11"/>
      <c r="K60" s="11"/>
      <c r="L60" s="11"/>
      <c r="M60" s="17"/>
      <c r="N60" s="1"/>
      <c r="O60" s="1"/>
    </row>
    <row r="61" spans="1:26" ht="26.25" customHeight="1" x14ac:dyDescent="0.25">
      <c r="A61" s="5"/>
      <c r="B61" s="6"/>
      <c r="C61" s="10"/>
      <c r="D61" s="7"/>
      <c r="E61" s="11"/>
      <c r="F61" s="11"/>
      <c r="G61" s="11"/>
      <c r="H61" s="11"/>
      <c r="I61" s="11"/>
      <c r="J61" s="11"/>
      <c r="K61" s="11"/>
      <c r="L61" s="11"/>
      <c r="M61" s="17"/>
      <c r="N61" s="1"/>
      <c r="O61" s="1"/>
    </row>
    <row r="62" spans="1:26" ht="26.25" customHeight="1" x14ac:dyDescent="0.25">
      <c r="A62" s="5"/>
      <c r="B62" s="6"/>
      <c r="C62" s="10"/>
      <c r="D62" s="7"/>
      <c r="E62" s="11"/>
      <c r="F62" s="11"/>
      <c r="G62" s="11"/>
      <c r="H62" s="11"/>
      <c r="I62" s="11"/>
      <c r="J62" s="11"/>
      <c r="K62" s="11"/>
      <c r="L62" s="11"/>
      <c r="M62" s="17"/>
      <c r="N62" s="1"/>
      <c r="O62" s="1"/>
    </row>
    <row r="63" spans="1:26" ht="15" customHeight="1" x14ac:dyDescent="0.25">
      <c r="A63" s="5"/>
      <c r="B63" s="6"/>
      <c r="C63" s="10"/>
      <c r="D63" s="7"/>
      <c r="E63" s="11"/>
      <c r="F63" s="11"/>
      <c r="G63" s="11"/>
      <c r="H63" s="11"/>
      <c r="I63" s="11"/>
      <c r="J63" s="11"/>
      <c r="K63" s="11"/>
      <c r="L63" s="11"/>
      <c r="M63" s="17"/>
      <c r="N63" s="1"/>
      <c r="O63" s="1"/>
    </row>
    <row r="64" spans="1:26" ht="15" customHeight="1" x14ac:dyDescent="0.25">
      <c r="A64" s="5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17"/>
      <c r="N64" s="1"/>
      <c r="O64" s="1"/>
    </row>
    <row r="65" spans="1:15" ht="15" customHeight="1" x14ac:dyDescent="0.25">
      <c r="A65" s="5"/>
      <c r="B65" s="6"/>
      <c r="C65" s="10"/>
      <c r="D65" s="7"/>
      <c r="E65" s="11"/>
      <c r="F65" s="11"/>
      <c r="G65" s="11"/>
      <c r="H65" s="11"/>
      <c r="I65" s="11"/>
      <c r="J65" s="11"/>
      <c r="K65" s="11"/>
      <c r="L65" s="11"/>
      <c r="M65" s="17"/>
      <c r="N65" s="1"/>
      <c r="O65" s="1"/>
    </row>
    <row r="66" spans="1:15" ht="15" customHeight="1" x14ac:dyDescent="0.25">
      <c r="A66" s="5"/>
      <c r="B66" s="6"/>
      <c r="C66" s="10"/>
      <c r="D66" s="7"/>
      <c r="E66" s="11"/>
      <c r="F66" s="11"/>
      <c r="G66" s="11"/>
      <c r="H66" s="11"/>
      <c r="I66" s="11"/>
      <c r="J66" s="11"/>
      <c r="K66" s="11"/>
      <c r="L66" s="11"/>
      <c r="M66" s="17"/>
      <c r="N66" s="1"/>
      <c r="O66" s="1"/>
    </row>
    <row r="67" spans="1:15" ht="15" customHeight="1" x14ac:dyDescent="0.25">
      <c r="A67" s="5"/>
      <c r="B67" s="6"/>
      <c r="C67" s="10"/>
      <c r="D67" s="7"/>
      <c r="E67" s="11"/>
      <c r="F67" s="11"/>
      <c r="G67" s="11"/>
      <c r="H67" s="11"/>
      <c r="I67" s="11"/>
      <c r="J67" s="11"/>
      <c r="K67" s="11"/>
      <c r="L67" s="11"/>
      <c r="M67" s="17"/>
      <c r="N67" s="1"/>
      <c r="O67" s="1"/>
    </row>
    <row r="68" spans="1:15" ht="15" customHeight="1" x14ac:dyDescent="0.25">
      <c r="A68" s="5"/>
      <c r="B68" s="6"/>
      <c r="C68" s="10"/>
      <c r="D68" s="7"/>
      <c r="E68" s="11"/>
      <c r="F68" s="11"/>
      <c r="G68" s="11"/>
      <c r="H68" s="11"/>
      <c r="I68" s="11"/>
      <c r="J68" s="11"/>
      <c r="K68" s="11"/>
      <c r="L68" s="11"/>
      <c r="M68" s="17"/>
      <c r="N68" s="1"/>
      <c r="O68" s="1"/>
    </row>
    <row r="69" spans="1:15" ht="15" customHeight="1" x14ac:dyDescent="0.25">
      <c r="A69" s="5"/>
      <c r="B69" s="6"/>
      <c r="C69" s="10"/>
      <c r="D69" s="7"/>
      <c r="E69" s="11"/>
      <c r="F69" s="11"/>
      <c r="G69" s="11"/>
      <c r="H69" s="11"/>
      <c r="I69" s="11"/>
      <c r="J69" s="11"/>
      <c r="K69" s="11"/>
      <c r="L69" s="11"/>
      <c r="M69" s="17"/>
      <c r="N69" s="1"/>
      <c r="O69" s="1"/>
    </row>
    <row r="70" spans="1:15" ht="15" customHeight="1" x14ac:dyDescent="0.25">
      <c r="A70" s="5"/>
      <c r="B70" s="6"/>
      <c r="C70" s="10"/>
      <c r="D70" s="7"/>
      <c r="E70" s="11"/>
      <c r="F70" s="11"/>
      <c r="G70" s="11"/>
      <c r="H70" s="11"/>
      <c r="I70" s="11"/>
      <c r="J70" s="11"/>
      <c r="K70" s="11"/>
      <c r="L70" s="11"/>
      <c r="M70" s="17"/>
      <c r="N70" s="1"/>
      <c r="O70" s="1"/>
    </row>
    <row r="71" spans="1:15" ht="15" customHeight="1" x14ac:dyDescent="0.25">
      <c r="A71" s="5"/>
      <c r="B71" s="6"/>
      <c r="C71" s="10"/>
      <c r="D71" s="7"/>
      <c r="E71" s="11"/>
      <c r="F71" s="11"/>
      <c r="G71" s="11"/>
      <c r="H71" s="11"/>
      <c r="I71" s="11"/>
      <c r="J71" s="11"/>
      <c r="K71" s="11"/>
      <c r="L71" s="11"/>
      <c r="M71" s="17"/>
      <c r="N71" s="1"/>
      <c r="O71" s="1"/>
    </row>
    <row r="72" spans="1:15" ht="15" customHeight="1" x14ac:dyDescent="0.25">
      <c r="A72" s="5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17"/>
      <c r="N72" s="1"/>
      <c r="O72" s="1"/>
    </row>
    <row r="73" spans="1:15" ht="15" customHeight="1" x14ac:dyDescent="0.25">
      <c r="A73" s="5"/>
      <c r="B73" s="6"/>
      <c r="C73" s="10"/>
      <c r="D73" s="7"/>
      <c r="E73" s="11"/>
      <c r="F73" s="11"/>
      <c r="G73" s="11"/>
      <c r="H73" s="11"/>
      <c r="I73" s="11"/>
      <c r="J73" s="11"/>
      <c r="K73" s="11"/>
      <c r="L73" s="11"/>
      <c r="M73" s="17"/>
      <c r="N73" s="1"/>
      <c r="O73" s="1"/>
    </row>
    <row r="74" spans="1:15" ht="15" customHeight="1" x14ac:dyDescent="0.25">
      <c r="A74" s="5"/>
      <c r="B74" s="6"/>
      <c r="C74" s="10"/>
      <c r="D74" s="7"/>
      <c r="E74" s="11"/>
      <c r="F74" s="11"/>
      <c r="G74" s="11"/>
      <c r="H74" s="11"/>
      <c r="I74" s="11"/>
      <c r="J74" s="11"/>
      <c r="K74" s="11"/>
      <c r="L74" s="11"/>
      <c r="M74" s="17"/>
      <c r="N74" s="1"/>
      <c r="O74" s="1"/>
    </row>
    <row r="75" spans="1:15" ht="15" customHeight="1" x14ac:dyDescent="0.25">
      <c r="A75" s="5"/>
      <c r="B75" s="6"/>
      <c r="C75" s="10"/>
      <c r="D75" s="7"/>
      <c r="E75" s="11"/>
      <c r="F75" s="11"/>
      <c r="G75" s="11"/>
      <c r="H75" s="11"/>
      <c r="I75" s="11"/>
      <c r="J75" s="11"/>
      <c r="K75" s="11"/>
      <c r="L75" s="11"/>
      <c r="M75" s="17"/>
      <c r="N75" s="1"/>
      <c r="O75" s="1"/>
    </row>
    <row r="76" spans="1:15" ht="15" customHeight="1" x14ac:dyDescent="0.25">
      <c r="A76" s="5"/>
      <c r="B76" s="16"/>
      <c r="C76" s="16"/>
      <c r="D76" s="16"/>
      <c r="E76" s="12"/>
      <c r="F76" s="12"/>
      <c r="G76" s="12"/>
      <c r="H76" s="12"/>
      <c r="I76" s="12"/>
      <c r="J76" s="12"/>
      <c r="K76" s="12"/>
      <c r="L76" s="12"/>
      <c r="M76" s="17"/>
      <c r="N76" s="1"/>
      <c r="O76" s="1"/>
    </row>
    <row r="77" spans="1:15" ht="15" customHeight="1" x14ac:dyDescent="0.25">
      <c r="A77" s="5"/>
      <c r="B77" s="6"/>
      <c r="C77" s="10"/>
      <c r="D77" s="7"/>
      <c r="E77" s="11"/>
      <c r="F77" s="11"/>
      <c r="G77" s="11"/>
      <c r="H77" s="11"/>
      <c r="I77" s="11"/>
      <c r="J77" s="11"/>
      <c r="K77" s="11"/>
      <c r="L77" s="11"/>
      <c r="M77" s="17"/>
      <c r="N77" s="1"/>
      <c r="O77" s="1"/>
    </row>
    <row r="78" spans="1:15" ht="15" customHeight="1" x14ac:dyDescent="0.25">
      <c r="A78" s="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7"/>
      <c r="N78" s="1"/>
      <c r="O78" s="1"/>
    </row>
    <row r="79" spans="1:15" ht="24.75" customHeight="1" x14ac:dyDescent="0.25">
      <c r="A79" s="5"/>
      <c r="B79" s="10"/>
      <c r="C79" s="10"/>
      <c r="D79" s="7"/>
      <c r="E79" s="11"/>
      <c r="F79" s="11"/>
      <c r="G79" s="11"/>
      <c r="H79" s="11"/>
      <c r="I79" s="11"/>
      <c r="J79" s="11"/>
      <c r="K79" s="11"/>
      <c r="L79" s="11"/>
      <c r="M79" s="17"/>
      <c r="N79" s="1"/>
      <c r="O79" s="1"/>
    </row>
    <row r="80" spans="1:15" ht="15" customHeight="1" x14ac:dyDescent="0.25">
      <c r="A80" s="5"/>
      <c r="B80" s="13"/>
      <c r="C80" s="7"/>
      <c r="D80" s="7"/>
      <c r="E80" s="11"/>
      <c r="F80" s="11"/>
      <c r="G80" s="11"/>
      <c r="H80" s="11"/>
      <c r="I80" s="11"/>
      <c r="J80" s="11"/>
      <c r="K80" s="11"/>
      <c r="L80" s="11"/>
      <c r="M80" s="17"/>
      <c r="N80" s="1"/>
      <c r="O80" s="1"/>
    </row>
    <row r="81" spans="1:15" ht="15" customHeight="1" x14ac:dyDescent="0.25">
      <c r="A81" s="5"/>
      <c r="B81" s="13"/>
      <c r="C81" s="7"/>
      <c r="D81" s="7"/>
      <c r="E81" s="11"/>
      <c r="F81" s="11"/>
      <c r="G81" s="11"/>
      <c r="H81" s="11"/>
      <c r="I81" s="11"/>
      <c r="J81" s="11"/>
      <c r="K81" s="11"/>
      <c r="L81" s="11"/>
      <c r="M81" s="17"/>
      <c r="N81" s="1"/>
      <c r="O81" s="1"/>
    </row>
    <row r="82" spans="1:15" ht="15" customHeight="1" x14ac:dyDescent="0.25">
      <c r="A82" s="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7"/>
      <c r="N82" s="1"/>
      <c r="O82" s="1"/>
    </row>
    <row r="83" spans="1:15" ht="15" customHeight="1" x14ac:dyDescent="0.25">
      <c r="A83" s="5"/>
      <c r="B83" s="10"/>
      <c r="C83" s="10"/>
      <c r="D83" s="14"/>
      <c r="E83" s="11"/>
      <c r="F83" s="11"/>
      <c r="G83" s="11"/>
      <c r="H83" s="11"/>
      <c r="I83" s="11"/>
      <c r="J83" s="11"/>
      <c r="K83" s="11"/>
      <c r="L83" s="11"/>
      <c r="M83" s="17"/>
      <c r="N83" s="1"/>
      <c r="O83" s="1"/>
    </row>
    <row r="84" spans="1:15" ht="15" customHeight="1" x14ac:dyDescent="0.25">
      <c r="A84" s="5"/>
      <c r="B84" s="13"/>
      <c r="C84" s="7"/>
      <c r="D84" s="7"/>
      <c r="E84" s="11"/>
      <c r="F84" s="11"/>
      <c r="G84" s="11"/>
      <c r="H84" s="11"/>
      <c r="I84" s="11"/>
      <c r="J84" s="11"/>
      <c r="K84" s="11"/>
      <c r="L84" s="11"/>
      <c r="M84" s="17"/>
      <c r="N84" s="1"/>
      <c r="O84" s="1"/>
    </row>
    <row r="85" spans="1:15" ht="15" customHeight="1" x14ac:dyDescent="0.25">
      <c r="A85" s="5"/>
      <c r="B85" s="13"/>
      <c r="C85" s="7"/>
      <c r="D85" s="7"/>
      <c r="E85" s="11"/>
      <c r="F85" s="11"/>
      <c r="G85" s="11"/>
      <c r="H85" s="11"/>
      <c r="I85" s="11"/>
      <c r="J85" s="11"/>
      <c r="K85" s="11"/>
      <c r="L85" s="11"/>
      <c r="M85" s="17"/>
      <c r="N85" s="1"/>
      <c r="O85" s="1"/>
    </row>
    <row r="86" spans="1:15" ht="15" customHeight="1" x14ac:dyDescent="0.25">
      <c r="A86" s="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7"/>
      <c r="N86" s="1"/>
      <c r="O86" s="1"/>
    </row>
    <row r="87" spans="1:15" ht="31.5" customHeight="1" x14ac:dyDescent="0.25">
      <c r="A87" s="5"/>
      <c r="B87" s="6"/>
      <c r="C87" s="7"/>
      <c r="D87" s="7"/>
      <c r="E87" s="11"/>
      <c r="F87" s="11"/>
      <c r="G87" s="11"/>
      <c r="H87" s="11"/>
      <c r="I87" s="11"/>
      <c r="J87" s="11"/>
      <c r="K87" s="11"/>
      <c r="L87" s="11"/>
      <c r="M87" s="17"/>
      <c r="N87" s="1"/>
      <c r="O87" s="1"/>
    </row>
    <row r="88" spans="1:15" ht="15" customHeight="1" x14ac:dyDescent="0.25">
      <c r="A88" s="5"/>
      <c r="B88" s="6"/>
      <c r="C88" s="10"/>
      <c r="D88" s="7"/>
      <c r="E88" s="11"/>
      <c r="F88" s="11"/>
      <c r="G88" s="11"/>
      <c r="H88" s="11"/>
      <c r="I88" s="11"/>
      <c r="J88" s="11"/>
      <c r="K88" s="11"/>
      <c r="L88" s="11"/>
      <c r="M88" s="17"/>
      <c r="N88" s="1"/>
      <c r="O88" s="1"/>
    </row>
    <row r="89" spans="1:15" ht="15" customHeight="1" x14ac:dyDescent="0.25">
      <c r="A89" s="5"/>
      <c r="B89" s="16"/>
      <c r="C89" s="16"/>
      <c r="D89" s="16"/>
      <c r="E89" s="12"/>
      <c r="F89" s="12"/>
      <c r="G89" s="12"/>
      <c r="H89" s="12"/>
      <c r="I89" s="12"/>
      <c r="J89" s="12"/>
      <c r="K89" s="12"/>
      <c r="L89" s="12"/>
      <c r="M89" s="17"/>
      <c r="N89" s="1"/>
      <c r="O89" s="1"/>
    </row>
    <row r="90" spans="1:15" ht="15.75" customHeight="1" x14ac:dyDescent="0.25">
      <c r="A90" s="3"/>
      <c r="B90" s="18"/>
      <c r="C90" s="19"/>
      <c r="D90" s="3"/>
      <c r="E90" s="3"/>
      <c r="F90" s="3"/>
      <c r="G90" s="3"/>
      <c r="H90" s="3"/>
      <c r="I90" s="3"/>
      <c r="J90" s="3"/>
      <c r="K90" s="3"/>
      <c r="L90" s="3"/>
      <c r="M90" s="17"/>
      <c r="N90" s="1"/>
      <c r="O90" s="1"/>
    </row>
    <row r="91" spans="1:15" ht="15" customHeight="1" x14ac:dyDescent="0.25">
      <c r="A91" s="20"/>
      <c r="B91" s="27"/>
      <c r="C91" s="27"/>
      <c r="D91" s="27"/>
      <c r="E91" s="27"/>
      <c r="F91" s="27"/>
      <c r="G91" s="27"/>
      <c r="H91" s="27"/>
      <c r="I91" s="27"/>
      <c r="J91" s="21"/>
      <c r="K91" s="21"/>
      <c r="L91" s="21"/>
      <c r="M91" s="17"/>
      <c r="N91" s="1"/>
      <c r="O91" s="1"/>
    </row>
    <row r="92" spans="1:15" ht="15.75" x14ac:dyDescent="0.25">
      <c r="A92" s="20"/>
      <c r="B92" s="22"/>
      <c r="C92" s="23"/>
      <c r="D92" s="20"/>
      <c r="E92" s="20"/>
      <c r="F92" s="20"/>
      <c r="G92" s="20"/>
      <c r="H92" s="20"/>
      <c r="I92" s="20"/>
      <c r="J92" s="24"/>
      <c r="K92" s="24"/>
      <c r="L92" s="25"/>
      <c r="M92" s="1"/>
      <c r="N92" s="1"/>
      <c r="O92" s="1"/>
    </row>
    <row r="93" spans="1:15" x14ac:dyDescent="0.25">
      <c r="A93" s="20"/>
      <c r="B93" s="28"/>
      <c r="C93" s="28"/>
      <c r="D93" s="28"/>
      <c r="E93" s="28"/>
      <c r="F93" s="28"/>
      <c r="G93" s="28"/>
      <c r="H93" s="28"/>
      <c r="I93" s="28"/>
      <c r="J93" s="26"/>
      <c r="K93" s="26"/>
      <c r="L93" s="26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</sheetData>
  <mergeCells count="22">
    <mergeCell ref="B2:H2"/>
    <mergeCell ref="B3:H3"/>
    <mergeCell ref="B46:F46"/>
    <mergeCell ref="B47:F47"/>
    <mergeCell ref="P6:V6"/>
    <mergeCell ref="P47:V47"/>
    <mergeCell ref="P48:V48"/>
    <mergeCell ref="I6:O6"/>
    <mergeCell ref="B5:B7"/>
    <mergeCell ref="B50:V56"/>
    <mergeCell ref="A5:A7"/>
    <mergeCell ref="E5:E7"/>
    <mergeCell ref="B44:D44"/>
    <mergeCell ref="B45:D45"/>
    <mergeCell ref="B48:F48"/>
    <mergeCell ref="I48:O48"/>
    <mergeCell ref="G5:H6"/>
    <mergeCell ref="I47:O47"/>
    <mergeCell ref="C5:C7"/>
    <mergeCell ref="D5:D7"/>
    <mergeCell ref="F5:F7"/>
    <mergeCell ref="I5:V5"/>
  </mergeCells>
  <pageMargins left="0.23622047244094491" right="0.62992125984251968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2021-03-31T04:13:21Z</dcterms:modified>
</cp:coreProperties>
</file>