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45" windowWidth="27360" windowHeight="13365"/>
  </bookViews>
  <sheets>
    <sheet name="расчет 08.07.19" sheetId="38" r:id="rId1"/>
  </sheets>
  <calcPr calcId="145621"/>
</workbook>
</file>

<file path=xl/calcChain.xml><?xml version="1.0" encoding="utf-8"?>
<calcChain xmlns="http://schemas.openxmlformats.org/spreadsheetml/2006/main">
  <c r="K23" i="38" l="1"/>
  <c r="J20" i="38"/>
  <c r="J18" i="38"/>
  <c r="J16" i="38"/>
  <c r="J13" i="38"/>
  <c r="J11" i="38"/>
  <c r="J9" i="38"/>
  <c r="K7" i="38"/>
  <c r="J7" i="38"/>
  <c r="K21" i="38" l="1"/>
  <c r="K17" i="38"/>
  <c r="K20" i="38"/>
  <c r="K16" i="38"/>
  <c r="K18" i="38" l="1"/>
  <c r="K19" i="38" s="1"/>
  <c r="K22" i="38" s="1"/>
  <c r="F8" i="38" l="1"/>
  <c r="K9" i="38"/>
  <c r="K10" i="38" s="1"/>
  <c r="F10" i="38"/>
  <c r="K11" i="38"/>
  <c r="K12" i="38" s="1"/>
  <c r="F12" i="38"/>
  <c r="K13" i="38" l="1"/>
  <c r="K8" i="38" l="1"/>
  <c r="F14" i="38"/>
  <c r="K14" i="38" l="1"/>
  <c r="K15" i="38" s="1"/>
</calcChain>
</file>

<file path=xl/sharedStrings.xml><?xml version="1.0" encoding="utf-8"?>
<sst xmlns="http://schemas.openxmlformats.org/spreadsheetml/2006/main" count="66" uniqueCount="41">
  <si>
    <t>№ п\п</t>
  </si>
  <si>
    <t>Наименование объекта закупки</t>
  </si>
  <si>
    <t>Наименование и описание объекта закупки</t>
  </si>
  <si>
    <t>Ед. изм.</t>
  </si>
  <si>
    <t>шт</t>
  </si>
  <si>
    <t>Единичные цены (тарифы)</t>
  </si>
  <si>
    <t>1*</t>
  </si>
  <si>
    <t>2*</t>
  </si>
  <si>
    <t>3*</t>
  </si>
  <si>
    <t>Начальная цена, руб.</t>
  </si>
  <si>
    <t>Средняя цена, руб.</t>
  </si>
  <si>
    <t>Итого по виду товара</t>
  </si>
  <si>
    <t>уп</t>
  </si>
  <si>
    <t xml:space="preserve">Способ размещения заказа: электронный аукцион </t>
  </si>
  <si>
    <t>Общее количество</t>
  </si>
  <si>
    <t xml:space="preserve">Итого: Начальная (максимальная) цена контракта:  </t>
  </si>
  <si>
    <t>Наименование органа местного самоуправления и (или) структурного подразделения</t>
  </si>
  <si>
    <t>Итого для администрации города Югорска</t>
  </si>
  <si>
    <t>Администрация города Югорска</t>
  </si>
  <si>
    <t>Метод обоснования начальной (максимальной) цены: метод сопоставления рыночных цен</t>
  </si>
  <si>
    <t>Отдел по организации деятельности территориальной комиссии по делам несовершеннолетних и защите их прав администрации города Югорска</t>
  </si>
  <si>
    <t>Итого для отдела по организации деятельности территориальной комиссии по делам несовершеннолетних и защите их прав администрации города Югорска</t>
  </si>
  <si>
    <t>Исп. Гл. специалист Н.Б. Королева, 834675 50047</t>
  </si>
  <si>
    <t>Дата составления расчета 13.08.2019</t>
  </si>
  <si>
    <t>1*: Коммерческие преждлежения от б/н, б/д</t>
  </si>
  <si>
    <t>2*: Коммерческие предложения б/н, б/д</t>
  </si>
  <si>
    <t>3*:Коммерческие предложения от 29.05.2019 № 21, 22.</t>
  </si>
  <si>
    <t>Чайная пара (ОКПД 2 23.41.11.110)</t>
  </si>
  <si>
    <t>Итого: Начальная (максимальная) цена контракта:  56 933 (пятьдесят шесть тысяч девятьсот тридцать три) рубля 55 копеек.</t>
  </si>
  <si>
    <t>Блокнот  (КТРУ 17.23.13.191-00000002)</t>
  </si>
  <si>
    <t>Ежедневник (КТРУ 17.23.13.191-00000003)</t>
  </si>
  <si>
    <t>Линейка (КТРУ 26.51.33.141-00000002)</t>
  </si>
  <si>
    <t xml:space="preserve">Линейка. Длина разметки - &gt; 15 и ≤ 20 см. Шкала измерения – сантиметровая.  Материал – пластик. Дополнительные характеристики: С нанесением логотипа (рисунок) «Территориальная комиссия по делам несовершеннолетних и защите их прав при администрации города Югорска».
</t>
  </si>
  <si>
    <t>Ручка канцелярская. Вид – шариковая. Возможность замены пишущего стержня-да. Ручка автоматическая – нет. Цвет чернил – синий. Количество цветов – 1. Толщина линии письма – 0,55 мм. С нанесением логотипа (рисунок) «Территориальная комиссия по делам несовершеннолетних и защите их прав при администрации города Югорска».</t>
  </si>
  <si>
    <t>Ручка шариковая (КТРУ 32.99.12.110-00000007)</t>
  </si>
  <si>
    <t>Ручка канцелярская. Ручка канцелярская. Вид – шариковая. Возможность замены пишущего стержня-да. Ручка автоматическая – нет. Цвет чернил – синий. Количество цветов – 1. Толщина линии письма – 0,55 мм. С нанесением надписи «Муниципальное образование город Югорск».</t>
  </si>
  <si>
    <t xml:space="preserve">Блокнот. Количество листов: ≥ 80. Блокнот. Тип крепления: Спираль/Пружина. Формат листа: А5. Вид линовки: Клетка. Материал обложки: Картон. 
Дополнительные характеристики: Блокнот с видами города Югорска. С нанесением надписи «Муниципальное образование город Югорск». 
</t>
  </si>
  <si>
    <t xml:space="preserve"> Ежедневник. Вид ежедневника: Недатированный. Формат листа: А5. С нанесением надписи «Муниципальное образование город Югорск»
</t>
  </si>
  <si>
    <t xml:space="preserve">Чайная пара с видами города Югорска. В состав чайной пары должны входить: 2 кружки (объем 1 кружки – не менее 180 мл, но не более 200 мл), 2 блюдца. Упаковка - картонная коробка с логотипом города Югорска. </t>
  </si>
  <si>
    <t xml:space="preserve">Блокнот. Количество листов: ≥ 80. Блокнот. Тип крепления: Спираль/Пружина. Формат листа: А5. Вид линовки: Клетка. Материал обложки: Картон. 
Дополнительные характеристики: Блокнот с видами города Югорска. С нанесением логотипа (рисунок) «Территориальная комиссия по делам несовершеннолетних и защите их прав при администрации города Югорска». 
 </t>
  </si>
  <si>
    <t>Обоснование начальной (максимальной) цены контракта на поставку сувенирной (подарочной) продукции (Идентификационный код закупки: 193862200236886220100101310010000244)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</si>
</sst>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102">
    <xf numFmtId="0" fontId="0" fillId="0" borderId="0" xfId="0"/>
    <xf numFmtId="0" fontId="4" fillId="0" borderId="0" xfId="0" applyFont="1" applyFill="1" applyAlignment="1"/>
    <xf numFmtId="0" fontId="6" fillId="0" borderId="0" xfId="0" applyFont="1" applyFill="1" applyBorder="1"/>
    <xf numFmtId="0" fontId="6" fillId="0" borderId="0" xfId="0" applyFont="1" applyFill="1" applyAlignment="1"/>
    <xf numFmtId="0" fontId="6" fillId="5" borderId="0" xfId="0" applyFont="1" applyFill="1" applyAlignment="1"/>
    <xf numFmtId="0" fontId="6" fillId="5" borderId="0" xfId="0" applyFont="1" applyFill="1" applyAlignment="1">
      <alignment vertical="center"/>
    </xf>
    <xf numFmtId="0" fontId="7" fillId="5" borderId="0" xfId="0" applyFont="1" applyFill="1" applyBorder="1" applyAlignment="1">
      <alignment vertical="center" wrapText="1"/>
    </xf>
    <xf numFmtId="0" fontId="7" fillId="5" borderId="0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/>
    <xf numFmtId="0" fontId="5" fillId="5" borderId="0" xfId="0" applyFont="1" applyFill="1" applyBorder="1" applyAlignment="1">
      <alignment vertical="center"/>
    </xf>
    <xf numFmtId="0" fontId="5" fillId="5" borderId="0" xfId="0" applyFont="1" applyFill="1" applyAlignment="1">
      <alignment vertical="center"/>
    </xf>
    <xf numFmtId="0" fontId="0" fillId="5" borderId="0" xfId="0" applyFill="1" applyAlignment="1"/>
    <xf numFmtId="0" fontId="10" fillId="0" borderId="0" xfId="0" applyFont="1"/>
    <xf numFmtId="4" fontId="0" fillId="0" borderId="0" xfId="0" applyNumberFormat="1"/>
    <xf numFmtId="0" fontId="0" fillId="0" borderId="0" xfId="0" applyBorder="1"/>
    <xf numFmtId="0" fontId="11" fillId="5" borderId="0" xfId="2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3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12" fillId="5" borderId="0" xfId="2" applyFont="1" applyFill="1" applyBorder="1" applyAlignment="1">
      <alignment horizontal="center" vertical="center" wrapText="1"/>
    </xf>
    <xf numFmtId="0" fontId="12" fillId="5" borderId="0" xfId="3" applyFont="1" applyFill="1" applyBorder="1" applyAlignment="1">
      <alignment horizontal="center" vertical="center" wrapText="1"/>
    </xf>
    <xf numFmtId="4" fontId="9" fillId="5" borderId="0" xfId="0" applyNumberFormat="1" applyFont="1" applyFill="1" applyBorder="1" applyAlignment="1">
      <alignment horizontal="center" vertical="center"/>
    </xf>
    <xf numFmtId="0" fontId="13" fillId="0" borderId="0" xfId="0" applyFont="1" applyBorder="1"/>
    <xf numFmtId="4" fontId="8" fillId="0" borderId="0" xfId="0" applyNumberFormat="1" applyFont="1" applyBorder="1"/>
    <xf numFmtId="4" fontId="13" fillId="0" borderId="0" xfId="0" applyNumberFormat="1" applyFont="1" applyBorder="1"/>
    <xf numFmtId="4" fontId="14" fillId="0" borderId="0" xfId="0" applyNumberFormat="1" applyFont="1" applyBorder="1"/>
    <xf numFmtId="2" fontId="14" fillId="0" borderId="0" xfId="0" applyNumberFormat="1" applyFont="1" applyBorder="1"/>
    <xf numFmtId="2" fontId="14" fillId="0" borderId="0" xfId="0" applyNumberFormat="1" applyFont="1" applyFill="1" applyBorder="1"/>
    <xf numFmtId="2" fontId="14" fillId="0" borderId="0" xfId="0" applyNumberFormat="1" applyFont="1" applyBorder="1" applyAlignment="1">
      <alignment horizontal="right"/>
    </xf>
    <xf numFmtId="0" fontId="16" fillId="0" borderId="0" xfId="0" applyFont="1" applyFill="1" applyBorder="1"/>
    <xf numFmtId="0" fontId="5" fillId="0" borderId="0" xfId="0" applyFont="1" applyFill="1" applyBorder="1" applyAlignment="1"/>
    <xf numFmtId="0" fontId="5" fillId="0" borderId="0" xfId="0" applyFont="1" applyFill="1" applyAlignment="1"/>
    <xf numFmtId="0" fontId="17" fillId="5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5" fillId="5" borderId="5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2" xfId="2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2" fontId="5" fillId="5" borderId="2" xfId="0" applyNumberFormat="1" applyFont="1" applyFill="1" applyBorder="1" applyAlignment="1">
      <alignment horizontal="center" vertical="center"/>
    </xf>
    <xf numFmtId="4" fontId="5" fillId="5" borderId="2" xfId="0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5" fillId="5" borderId="2" xfId="1" applyFont="1" applyFill="1" applyBorder="1" applyAlignment="1">
      <alignment horizontal="center" vertical="center"/>
    </xf>
    <xf numFmtId="2" fontId="5" fillId="5" borderId="1" xfId="1" applyNumberFormat="1" applyFont="1" applyFill="1" applyBorder="1" applyAlignment="1">
      <alignment horizontal="center" vertical="center"/>
    </xf>
    <xf numFmtId="0" fontId="5" fillId="5" borderId="8" xfId="1" applyFont="1" applyFill="1" applyBorder="1" applyAlignment="1">
      <alignment horizontal="center" vertical="center"/>
    </xf>
    <xf numFmtId="4" fontId="17" fillId="5" borderId="2" xfId="1" applyNumberFormat="1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7" xfId="0" applyFont="1" applyFill="1" applyBorder="1" applyAlignment="1"/>
    <xf numFmtId="0" fontId="17" fillId="5" borderId="7" xfId="0" applyFont="1" applyFill="1" applyBorder="1" applyAlignment="1"/>
    <xf numFmtId="0" fontId="5" fillId="5" borderId="8" xfId="0" applyFont="1" applyFill="1" applyBorder="1" applyAlignment="1"/>
    <xf numFmtId="4" fontId="17" fillId="5" borderId="6" xfId="0" applyNumberFormat="1" applyFont="1" applyFill="1" applyBorder="1" applyAlignment="1">
      <alignment horizontal="center" vertical="center"/>
    </xf>
    <xf numFmtId="0" fontId="17" fillId="5" borderId="0" xfId="0" quotePrefix="1" applyFont="1" applyFill="1" applyAlignment="1">
      <alignment horizontal="left"/>
    </xf>
    <xf numFmtId="0" fontId="17" fillId="5" borderId="0" xfId="0" applyFont="1" applyFill="1" applyAlignment="1"/>
    <xf numFmtId="2" fontId="8" fillId="5" borderId="0" xfId="0" applyNumberFormat="1" applyFont="1" applyFill="1" applyAlignment="1">
      <alignment vertical="center"/>
    </xf>
    <xf numFmtId="0" fontId="17" fillId="0" borderId="0" xfId="0" applyFont="1" applyFill="1" applyAlignment="1"/>
    <xf numFmtId="0" fontId="8" fillId="5" borderId="0" xfId="0" applyFont="1" applyFill="1" applyAlignment="1"/>
    <xf numFmtId="0" fontId="8" fillId="5" borderId="0" xfId="0" applyFont="1" applyFill="1" applyAlignment="1">
      <alignment vertical="center"/>
    </xf>
    <xf numFmtId="4" fontId="8" fillId="5" borderId="0" xfId="0" applyNumberFormat="1" applyFont="1" applyFill="1" applyAlignment="1">
      <alignment vertical="center"/>
    </xf>
    <xf numFmtId="0" fontId="8" fillId="0" borderId="0" xfId="0" applyFont="1" applyFill="1" applyBorder="1"/>
    <xf numFmtId="0" fontId="0" fillId="0" borderId="0" xfId="0" applyFont="1"/>
    <xf numFmtId="0" fontId="18" fillId="5" borderId="0" xfId="0" applyFont="1" applyFill="1" applyBorder="1" applyAlignment="1">
      <alignment vertical="center" wrapText="1"/>
    </xf>
    <xf numFmtId="0" fontId="8" fillId="5" borderId="0" xfId="0" applyFont="1" applyFill="1" applyBorder="1" applyAlignment="1"/>
    <xf numFmtId="0" fontId="18" fillId="5" borderId="0" xfId="0" applyFont="1" applyFill="1" applyBorder="1" applyAlignment="1">
      <alignment horizontal="left" vertical="center" wrapText="1"/>
    </xf>
    <xf numFmtId="0" fontId="17" fillId="5" borderId="1" xfId="1" applyFont="1" applyFill="1" applyBorder="1" applyAlignment="1">
      <alignment horizontal="center" vertical="center" wrapText="1"/>
    </xf>
    <xf numFmtId="0" fontId="17" fillId="5" borderId="2" xfId="1" applyFont="1" applyFill="1" applyBorder="1" applyAlignment="1">
      <alignment horizontal="center" vertical="center" wrapText="1"/>
    </xf>
    <xf numFmtId="0" fontId="17" fillId="5" borderId="2" xfId="2" applyFont="1" applyFill="1" applyBorder="1" applyAlignment="1">
      <alignment horizontal="center" vertical="center" wrapText="1"/>
    </xf>
    <xf numFmtId="0" fontId="17" fillId="5" borderId="2" xfId="1" applyFont="1" applyFill="1" applyBorder="1" applyAlignment="1">
      <alignment horizontal="center" vertical="center"/>
    </xf>
    <xf numFmtId="2" fontId="17" fillId="5" borderId="2" xfId="1" applyNumberFormat="1" applyFont="1" applyFill="1" applyBorder="1" applyAlignment="1">
      <alignment horizontal="center" vertical="center"/>
    </xf>
    <xf numFmtId="0" fontId="17" fillId="5" borderId="7" xfId="1" applyFont="1" applyFill="1" applyBorder="1" applyAlignment="1">
      <alignment horizontal="center" vertical="center"/>
    </xf>
    <xf numFmtId="0" fontId="17" fillId="5" borderId="8" xfId="1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/>
    </xf>
    <xf numFmtId="2" fontId="17" fillId="5" borderId="2" xfId="0" applyNumberFormat="1" applyFont="1" applyFill="1" applyBorder="1" applyAlignment="1">
      <alignment horizontal="center" vertical="center"/>
    </xf>
    <xf numFmtId="4" fontId="17" fillId="5" borderId="2" xfId="0" applyNumberFormat="1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left"/>
    </xf>
    <xf numFmtId="0" fontId="5" fillId="5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17" fillId="5" borderId="1" xfId="1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7" fillId="5" borderId="7" xfId="1" applyFont="1" applyFill="1" applyBorder="1" applyAlignment="1">
      <alignment horizontal="center" vertical="center" wrapText="1"/>
    </xf>
    <xf numFmtId="0" fontId="17" fillId="5" borderId="8" xfId="1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10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15" fillId="5" borderId="0" xfId="0" applyFont="1" applyFill="1" applyBorder="1" applyAlignment="1">
      <alignment horizontal="center" vertical="top"/>
    </xf>
    <xf numFmtId="0" fontId="0" fillId="5" borderId="0" xfId="0" applyFont="1" applyFill="1" applyAlignment="1">
      <alignment horizontal="center"/>
    </xf>
    <xf numFmtId="0" fontId="5" fillId="0" borderId="0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5" fillId="5" borderId="11" xfId="0" applyFont="1" applyFill="1" applyBorder="1" applyAlignment="1"/>
    <xf numFmtId="0" fontId="0" fillId="5" borderId="11" xfId="0" applyFont="1" applyFill="1" applyBorder="1" applyAlignment="1"/>
    <xf numFmtId="0" fontId="5" fillId="5" borderId="5" xfId="1" applyFont="1" applyFill="1" applyBorder="1" applyAlignment="1">
      <alignment horizontal="center" vertical="center" wrapText="1"/>
    </xf>
    <xf numFmtId="0" fontId="0" fillId="5" borderId="6" xfId="0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5" borderId="7" xfId="1" applyFont="1" applyFill="1" applyBorder="1" applyAlignment="1">
      <alignment horizontal="center" vertical="center" wrapText="1"/>
    </xf>
    <xf numFmtId="0" fontId="5" fillId="5" borderId="8" xfId="1" applyFont="1" applyFill="1" applyBorder="1" applyAlignment="1">
      <alignment horizontal="center" vertical="center" wrapText="1"/>
    </xf>
  </cellXfs>
  <cellStyles count="4">
    <cellStyle name="Нейтральный" xfId="3" builtinId="28"/>
    <cellStyle name="Обычный" xfId="0" builtinId="0"/>
    <cellStyle name="Плохой" xfId="2" builtinId="27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tabSelected="1" zoomScale="75" zoomScaleNormal="75" workbookViewId="0">
      <selection sqref="A1:K2"/>
    </sheetView>
  </sheetViews>
  <sheetFormatPr defaultRowHeight="15" x14ac:dyDescent="0.25"/>
  <cols>
    <col min="1" max="1" width="3.42578125" customWidth="1"/>
    <col min="2" max="2" width="19.28515625" customWidth="1"/>
    <col min="3" max="3" width="43.42578125" customWidth="1"/>
    <col min="4" max="4" width="18.140625" customWidth="1"/>
    <col min="5" max="5" width="6.42578125" customWidth="1"/>
    <col min="6" max="6" width="11.140625" customWidth="1"/>
    <col min="7" max="7" width="9.28515625" customWidth="1"/>
    <col min="8" max="8" width="8.28515625" customWidth="1"/>
    <col min="9" max="9" width="12.42578125" customWidth="1"/>
    <col min="10" max="10" width="16.42578125" customWidth="1"/>
    <col min="11" max="11" width="14.85546875" customWidth="1"/>
    <col min="16" max="16" width="12.7109375" customWidth="1"/>
    <col min="17" max="17" width="11.42578125" bestFit="1" customWidth="1"/>
    <col min="18" max="18" width="16.5703125" bestFit="1" customWidth="1"/>
    <col min="19" max="19" width="10.42578125" customWidth="1"/>
    <col min="20" max="21" width="10.7109375" customWidth="1"/>
    <col min="22" max="23" width="12.85546875" bestFit="1" customWidth="1"/>
    <col min="24" max="24" width="18.140625" customWidth="1"/>
  </cols>
  <sheetData>
    <row r="1" spans="1:24" x14ac:dyDescent="0.25">
      <c r="A1" s="89" t="s">
        <v>40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29"/>
    </row>
    <row r="2" spans="1:24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29"/>
    </row>
    <row r="3" spans="1:24" x14ac:dyDescent="0.25">
      <c r="A3" s="91" t="s">
        <v>19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</row>
    <row r="4" spans="1:24" x14ac:dyDescent="0.25">
      <c r="A4" s="93" t="s">
        <v>13</v>
      </c>
      <c r="B4" s="94"/>
      <c r="C4" s="94"/>
      <c r="D4" s="94"/>
      <c r="E4" s="94"/>
      <c r="F4" s="94"/>
      <c r="G4" s="94"/>
      <c r="H4" s="94"/>
      <c r="I4" s="94"/>
      <c r="J4" s="94"/>
      <c r="K4" s="8"/>
      <c r="L4" s="30"/>
    </row>
    <row r="5" spans="1:24" ht="15.75" customHeight="1" x14ac:dyDescent="0.25">
      <c r="A5" s="95" t="s">
        <v>0</v>
      </c>
      <c r="B5" s="95" t="s">
        <v>1</v>
      </c>
      <c r="C5" s="95" t="s">
        <v>2</v>
      </c>
      <c r="D5" s="95" t="s">
        <v>16</v>
      </c>
      <c r="E5" s="95" t="s">
        <v>3</v>
      </c>
      <c r="F5" s="97" t="s">
        <v>14</v>
      </c>
      <c r="G5" s="99" t="s">
        <v>5</v>
      </c>
      <c r="H5" s="100"/>
      <c r="I5" s="101"/>
      <c r="J5" s="85" t="s">
        <v>10</v>
      </c>
      <c r="K5" s="87" t="s">
        <v>9</v>
      </c>
      <c r="L5" s="31"/>
    </row>
    <row r="6" spans="1:24" ht="72.75" customHeight="1" x14ac:dyDescent="0.25">
      <c r="A6" s="96"/>
      <c r="B6" s="96"/>
      <c r="C6" s="96"/>
      <c r="D6" s="96"/>
      <c r="E6" s="96"/>
      <c r="F6" s="98"/>
      <c r="G6" s="32" t="s">
        <v>6</v>
      </c>
      <c r="H6" s="32" t="s">
        <v>7</v>
      </c>
      <c r="I6" s="32" t="s">
        <v>8</v>
      </c>
      <c r="J6" s="86"/>
      <c r="K6" s="88"/>
      <c r="L6" s="33"/>
      <c r="R6" s="18"/>
      <c r="S6" s="18"/>
      <c r="T6" s="18"/>
      <c r="U6" s="18"/>
      <c r="V6" s="19"/>
      <c r="W6" s="20"/>
      <c r="X6" s="20"/>
    </row>
    <row r="7" spans="1:24" ht="117" customHeight="1" x14ac:dyDescent="0.25">
      <c r="A7" s="34">
        <v>1</v>
      </c>
      <c r="B7" s="35" t="s">
        <v>34</v>
      </c>
      <c r="C7" s="34" t="s">
        <v>35</v>
      </c>
      <c r="D7" s="36" t="s">
        <v>18</v>
      </c>
      <c r="E7" s="37" t="s">
        <v>4</v>
      </c>
      <c r="F7" s="38">
        <v>150</v>
      </c>
      <c r="G7" s="39">
        <v>20</v>
      </c>
      <c r="H7" s="39">
        <v>30</v>
      </c>
      <c r="I7" s="39">
        <v>27</v>
      </c>
      <c r="J7" s="39">
        <f>ROUND((G7+H7+I7)/3,2)</f>
        <v>25.67</v>
      </c>
      <c r="K7" s="40">
        <f>J7*F7</f>
        <v>3850.5000000000005</v>
      </c>
      <c r="L7" s="31"/>
      <c r="R7" s="21"/>
      <c r="S7" s="22"/>
      <c r="T7" s="22"/>
      <c r="U7" s="22"/>
      <c r="V7" s="22"/>
      <c r="W7" s="22"/>
      <c r="X7" s="22"/>
    </row>
    <row r="8" spans="1:24" x14ac:dyDescent="0.25">
      <c r="A8" s="41"/>
      <c r="B8" s="81" t="s">
        <v>11</v>
      </c>
      <c r="C8" s="84"/>
      <c r="D8" s="66"/>
      <c r="E8" s="67" t="s">
        <v>4</v>
      </c>
      <c r="F8" s="68">
        <f>SUM(F7:F7)</f>
        <v>150</v>
      </c>
      <c r="G8" s="43"/>
      <c r="H8" s="42"/>
      <c r="I8" s="42"/>
      <c r="J8" s="44"/>
      <c r="K8" s="45">
        <f>SUM(K7:K7)</f>
        <v>3850.5000000000005</v>
      </c>
      <c r="L8" s="31"/>
      <c r="O8" s="14"/>
      <c r="P8" s="15"/>
      <c r="R8" s="22"/>
      <c r="S8" s="22"/>
      <c r="T8" s="22"/>
      <c r="U8" s="22"/>
      <c r="V8" s="22"/>
      <c r="W8" s="22"/>
      <c r="X8" s="23"/>
    </row>
    <row r="9" spans="1:24" ht="147" customHeight="1" x14ac:dyDescent="0.25">
      <c r="A9" s="34">
        <v>2</v>
      </c>
      <c r="B9" s="35" t="s">
        <v>29</v>
      </c>
      <c r="C9" s="34" t="s">
        <v>36</v>
      </c>
      <c r="D9" s="36" t="s">
        <v>18</v>
      </c>
      <c r="E9" s="37" t="s">
        <v>4</v>
      </c>
      <c r="F9" s="38">
        <v>150</v>
      </c>
      <c r="G9" s="39">
        <v>60</v>
      </c>
      <c r="H9" s="39">
        <v>61</v>
      </c>
      <c r="I9" s="39">
        <v>80</v>
      </c>
      <c r="J9" s="39">
        <f>ROUND((G9+H9+I9)/3,2)</f>
        <v>67</v>
      </c>
      <c r="K9" s="40">
        <f>F9*J9</f>
        <v>10050</v>
      </c>
      <c r="L9" s="31"/>
      <c r="O9" s="16"/>
      <c r="P9" s="14"/>
      <c r="R9" s="21"/>
      <c r="S9" s="22"/>
      <c r="T9" s="22"/>
      <c r="U9" s="22"/>
      <c r="V9" s="22"/>
      <c r="W9" s="22"/>
      <c r="X9" s="22"/>
    </row>
    <row r="10" spans="1:24" x14ac:dyDescent="0.25">
      <c r="A10" s="65"/>
      <c r="B10" s="81" t="s">
        <v>11</v>
      </c>
      <c r="C10" s="84"/>
      <c r="D10" s="66"/>
      <c r="E10" s="67" t="s">
        <v>4</v>
      </c>
      <c r="F10" s="68">
        <f>SUM(F9:F9)</f>
        <v>150</v>
      </c>
      <c r="G10" s="69"/>
      <c r="H10" s="70"/>
      <c r="I10" s="68"/>
      <c r="J10" s="71"/>
      <c r="K10" s="45">
        <f>SUM(K9:K9)</f>
        <v>10050</v>
      </c>
      <c r="L10" s="31"/>
      <c r="O10" s="16"/>
      <c r="P10" s="14"/>
      <c r="R10" s="22"/>
      <c r="S10" s="22"/>
      <c r="T10" s="22"/>
      <c r="U10" s="22"/>
      <c r="V10" s="22"/>
      <c r="W10" s="22"/>
      <c r="X10" s="23"/>
    </row>
    <row r="11" spans="1:24" ht="96.75" customHeight="1" x14ac:dyDescent="0.25">
      <c r="A11" s="34">
        <v>3</v>
      </c>
      <c r="B11" s="35" t="s">
        <v>30</v>
      </c>
      <c r="C11" s="34" t="s">
        <v>37</v>
      </c>
      <c r="D11" s="36" t="s">
        <v>18</v>
      </c>
      <c r="E11" s="37" t="s">
        <v>4</v>
      </c>
      <c r="F11" s="38">
        <v>10</v>
      </c>
      <c r="G11" s="39">
        <v>300</v>
      </c>
      <c r="H11" s="39">
        <v>400</v>
      </c>
      <c r="I11" s="39">
        <v>390</v>
      </c>
      <c r="J11" s="39">
        <f>ROUND((G11+H11+I11)/3,2)</f>
        <v>363.33</v>
      </c>
      <c r="K11" s="40">
        <f>F11*J11</f>
        <v>3633.2999999999997</v>
      </c>
      <c r="L11" s="31"/>
      <c r="O11" s="17"/>
      <c r="P11" s="14"/>
      <c r="R11" s="21"/>
      <c r="S11" s="22"/>
      <c r="T11" s="22"/>
      <c r="U11" s="22"/>
      <c r="V11" s="22"/>
      <c r="W11" s="22"/>
      <c r="X11" s="22"/>
    </row>
    <row r="12" spans="1:24" x14ac:dyDescent="0.25">
      <c r="A12" s="65"/>
      <c r="B12" s="81" t="s">
        <v>11</v>
      </c>
      <c r="C12" s="84"/>
      <c r="D12" s="66"/>
      <c r="E12" s="67" t="s">
        <v>4</v>
      </c>
      <c r="F12" s="68">
        <f>SUM(F11:F11)</f>
        <v>10</v>
      </c>
      <c r="G12" s="69"/>
      <c r="H12" s="70"/>
      <c r="I12" s="68"/>
      <c r="J12" s="71"/>
      <c r="K12" s="45">
        <f>SUM(K11:K11)</f>
        <v>3633.2999999999997</v>
      </c>
      <c r="L12" s="31"/>
      <c r="O12" s="14"/>
      <c r="P12" s="14"/>
      <c r="R12" s="22"/>
      <c r="S12" s="22"/>
      <c r="T12" s="22"/>
      <c r="U12" s="22"/>
      <c r="V12" s="22"/>
      <c r="W12" s="22"/>
      <c r="X12" s="23"/>
    </row>
    <row r="13" spans="1:24" ht="100.5" customHeight="1" x14ac:dyDescent="0.25">
      <c r="A13" s="34">
        <v>4</v>
      </c>
      <c r="B13" s="46" t="s">
        <v>27</v>
      </c>
      <c r="C13" s="47" t="s">
        <v>38</v>
      </c>
      <c r="D13" s="36" t="s">
        <v>18</v>
      </c>
      <c r="E13" s="36" t="s">
        <v>12</v>
      </c>
      <c r="F13" s="38">
        <v>5</v>
      </c>
      <c r="G13" s="39">
        <v>1000</v>
      </c>
      <c r="H13" s="39">
        <v>1200</v>
      </c>
      <c r="I13" s="39">
        <v>1500</v>
      </c>
      <c r="J13" s="39">
        <f>ROUND((G13+H13+I13)/3,2)</f>
        <v>1233.33</v>
      </c>
      <c r="K13" s="40">
        <f>F13*J13</f>
        <v>6166.65</v>
      </c>
      <c r="L13" s="31"/>
      <c r="R13" s="21"/>
      <c r="S13" s="22"/>
      <c r="T13" s="22"/>
      <c r="U13" s="22"/>
      <c r="V13" s="22"/>
      <c r="W13" s="22"/>
      <c r="X13" s="22"/>
    </row>
    <row r="14" spans="1:24" ht="15.75" customHeight="1" x14ac:dyDescent="0.25">
      <c r="A14" s="65"/>
      <c r="B14" s="81" t="s">
        <v>11</v>
      </c>
      <c r="C14" s="82"/>
      <c r="D14" s="66"/>
      <c r="E14" s="32" t="s">
        <v>12</v>
      </c>
      <c r="F14" s="68">
        <f>SUM(F13:F13)</f>
        <v>5</v>
      </c>
      <c r="G14" s="69"/>
      <c r="H14" s="70"/>
      <c r="I14" s="68"/>
      <c r="J14" s="71"/>
      <c r="K14" s="45">
        <f>SUM(K13:K13)</f>
        <v>6166.65</v>
      </c>
      <c r="L14" s="31"/>
      <c r="R14" s="22"/>
      <c r="S14" s="22"/>
      <c r="T14" s="22"/>
      <c r="U14" s="22"/>
      <c r="V14" s="22"/>
      <c r="W14" s="22"/>
      <c r="X14" s="24"/>
    </row>
    <row r="15" spans="1:24" ht="15.75" customHeight="1" x14ac:dyDescent="0.25">
      <c r="A15" s="48"/>
      <c r="B15" s="49"/>
      <c r="C15" s="49"/>
      <c r="D15" s="50" t="s">
        <v>17</v>
      </c>
      <c r="E15" s="49"/>
      <c r="F15" s="49"/>
      <c r="G15" s="49"/>
      <c r="H15" s="49"/>
      <c r="I15" s="50"/>
      <c r="J15" s="51"/>
      <c r="K15" s="52">
        <f>K14+K12+K10+K8</f>
        <v>23700.449999999997</v>
      </c>
      <c r="L15" s="31"/>
      <c r="R15" s="22"/>
      <c r="S15" s="22"/>
      <c r="T15" s="22"/>
      <c r="U15" s="22"/>
      <c r="V15" s="22"/>
      <c r="W15" s="22"/>
      <c r="X15" s="24"/>
    </row>
    <row r="16" spans="1:24" ht="144.75" customHeight="1" x14ac:dyDescent="0.25">
      <c r="A16" s="34">
        <v>5</v>
      </c>
      <c r="B16" s="72" t="s">
        <v>34</v>
      </c>
      <c r="C16" s="34" t="s">
        <v>33</v>
      </c>
      <c r="D16" s="36" t="s">
        <v>20</v>
      </c>
      <c r="E16" s="36" t="s">
        <v>4</v>
      </c>
      <c r="F16" s="38">
        <v>300</v>
      </c>
      <c r="G16" s="39">
        <v>25</v>
      </c>
      <c r="H16" s="39">
        <v>25</v>
      </c>
      <c r="I16" s="39">
        <v>28</v>
      </c>
      <c r="J16" s="39">
        <f>ROUND((G16+H16+I16)/3,2)</f>
        <v>26</v>
      </c>
      <c r="K16" s="40">
        <f>J16*F16</f>
        <v>7800</v>
      </c>
      <c r="L16" s="31"/>
      <c r="R16" s="22"/>
      <c r="S16" s="22"/>
      <c r="T16" s="22"/>
      <c r="U16" s="22"/>
      <c r="V16" s="22"/>
      <c r="W16" s="22"/>
      <c r="X16" s="24"/>
    </row>
    <row r="17" spans="1:24" ht="19.5" customHeight="1" x14ac:dyDescent="0.25">
      <c r="A17" s="34"/>
      <c r="B17" s="72"/>
      <c r="C17" s="81" t="s">
        <v>11</v>
      </c>
      <c r="D17" s="82"/>
      <c r="E17" s="32" t="s">
        <v>4</v>
      </c>
      <c r="F17" s="74">
        <v>300</v>
      </c>
      <c r="G17" s="75"/>
      <c r="H17" s="75"/>
      <c r="I17" s="75"/>
      <c r="J17" s="75"/>
      <c r="K17" s="76">
        <f>K16</f>
        <v>7800</v>
      </c>
      <c r="L17" s="31"/>
      <c r="R17" s="22"/>
      <c r="S17" s="22"/>
      <c r="T17" s="22"/>
      <c r="U17" s="22"/>
      <c r="V17" s="22"/>
      <c r="W17" s="22"/>
      <c r="X17" s="24"/>
    </row>
    <row r="18" spans="1:24" ht="175.5" customHeight="1" x14ac:dyDescent="0.25">
      <c r="A18" s="34">
        <v>6</v>
      </c>
      <c r="B18" s="32" t="s">
        <v>29</v>
      </c>
      <c r="C18" s="36" t="s">
        <v>39</v>
      </c>
      <c r="D18" s="36" t="s">
        <v>20</v>
      </c>
      <c r="E18" s="36" t="s">
        <v>4</v>
      </c>
      <c r="F18" s="38">
        <v>273</v>
      </c>
      <c r="G18" s="39">
        <v>60</v>
      </c>
      <c r="H18" s="39">
        <v>55</v>
      </c>
      <c r="I18" s="39">
        <v>65</v>
      </c>
      <c r="J18" s="39">
        <f>ROUND((G18+H18+I18)/3,2)</f>
        <v>60</v>
      </c>
      <c r="K18" s="40">
        <f>F18*J18</f>
        <v>16380</v>
      </c>
      <c r="L18" s="31"/>
      <c r="R18" s="22"/>
      <c r="S18" s="22"/>
      <c r="T18" s="22"/>
      <c r="U18" s="22"/>
      <c r="V18" s="22"/>
      <c r="W18" s="22"/>
      <c r="X18" s="24"/>
    </row>
    <row r="19" spans="1:24" ht="24" customHeight="1" x14ac:dyDescent="0.25">
      <c r="A19" s="34"/>
      <c r="B19" s="32"/>
      <c r="C19" s="81" t="s">
        <v>11</v>
      </c>
      <c r="D19" s="82"/>
      <c r="E19" s="32" t="s">
        <v>4</v>
      </c>
      <c r="F19" s="74">
        <v>200</v>
      </c>
      <c r="G19" s="75"/>
      <c r="H19" s="75"/>
      <c r="I19" s="75"/>
      <c r="J19" s="75"/>
      <c r="K19" s="76">
        <f>K18</f>
        <v>16380</v>
      </c>
      <c r="L19" s="31"/>
      <c r="R19" s="22"/>
      <c r="S19" s="22"/>
      <c r="T19" s="22"/>
      <c r="U19" s="22"/>
      <c r="V19" s="22"/>
      <c r="W19" s="22"/>
      <c r="X19" s="24"/>
    </row>
    <row r="20" spans="1:24" ht="186" customHeight="1" x14ac:dyDescent="0.25">
      <c r="A20" s="36">
        <v>7</v>
      </c>
      <c r="B20" s="32" t="s">
        <v>31</v>
      </c>
      <c r="C20" s="36" t="s">
        <v>32</v>
      </c>
      <c r="D20" s="36" t="s">
        <v>20</v>
      </c>
      <c r="E20" s="36" t="s">
        <v>4</v>
      </c>
      <c r="F20" s="38">
        <v>70</v>
      </c>
      <c r="G20" s="39">
        <v>130</v>
      </c>
      <c r="H20" s="39">
        <v>120</v>
      </c>
      <c r="I20" s="39">
        <v>138</v>
      </c>
      <c r="J20" s="39">
        <f>ROUND((G20+H20+I20)/3,2)</f>
        <v>129.33000000000001</v>
      </c>
      <c r="K20" s="40">
        <f>J20*F20</f>
        <v>9053.1</v>
      </c>
      <c r="L20" s="31"/>
      <c r="R20" s="22"/>
      <c r="S20" s="22"/>
      <c r="T20" s="22"/>
      <c r="U20" s="22"/>
      <c r="V20" s="22"/>
      <c r="W20" s="22"/>
      <c r="X20" s="24"/>
    </row>
    <row r="21" spans="1:24" ht="15.75" customHeight="1" x14ac:dyDescent="0.25">
      <c r="A21" s="34"/>
      <c r="B21" s="32"/>
      <c r="C21" s="81" t="s">
        <v>11</v>
      </c>
      <c r="D21" s="82"/>
      <c r="E21" s="32" t="s">
        <v>4</v>
      </c>
      <c r="F21" s="74">
        <v>70</v>
      </c>
      <c r="G21" s="75"/>
      <c r="H21" s="75"/>
      <c r="I21" s="75"/>
      <c r="J21" s="75"/>
      <c r="K21" s="76">
        <f>K20</f>
        <v>9053.1</v>
      </c>
      <c r="L21" s="31"/>
      <c r="R21" s="22"/>
      <c r="S21" s="22"/>
      <c r="T21" s="22"/>
      <c r="U21" s="22"/>
      <c r="V21" s="22"/>
      <c r="W21" s="22"/>
      <c r="X21" s="24"/>
    </row>
    <row r="22" spans="1:24" ht="25.5" customHeight="1" x14ac:dyDescent="0.25">
      <c r="A22" s="73"/>
      <c r="B22" s="77"/>
      <c r="C22" s="83" t="s">
        <v>21</v>
      </c>
      <c r="D22" s="83"/>
      <c r="E22" s="83"/>
      <c r="F22" s="83"/>
      <c r="G22" s="83"/>
      <c r="H22" s="83"/>
      <c r="I22" s="83"/>
      <c r="J22" s="84"/>
      <c r="K22" s="52">
        <f>K21+K19+K17</f>
        <v>33233.1</v>
      </c>
      <c r="L22" s="31"/>
      <c r="R22" s="22"/>
      <c r="S22" s="22"/>
      <c r="T22" s="22"/>
      <c r="U22" s="22"/>
      <c r="V22" s="22"/>
      <c r="W22" s="22"/>
      <c r="X22" s="24"/>
    </row>
    <row r="23" spans="1:24" x14ac:dyDescent="0.25">
      <c r="A23" s="48"/>
      <c r="B23" s="49"/>
      <c r="C23" s="50" t="s">
        <v>15</v>
      </c>
      <c r="D23" s="50"/>
      <c r="E23" s="49"/>
      <c r="F23" s="49"/>
      <c r="G23" s="49"/>
      <c r="H23" s="49"/>
      <c r="I23" s="50"/>
      <c r="J23" s="51"/>
      <c r="K23" s="52">
        <f>K22+K15</f>
        <v>56933.549999999996</v>
      </c>
      <c r="L23" s="31"/>
      <c r="Q23" s="13"/>
      <c r="R23" s="25"/>
      <c r="S23" s="26"/>
      <c r="T23" s="26"/>
      <c r="U23" s="26"/>
      <c r="V23" s="27"/>
      <c r="W23" s="26"/>
      <c r="X23" s="28"/>
    </row>
    <row r="24" spans="1:24" ht="15.75" customHeight="1" x14ac:dyDescent="0.25">
      <c r="A24" s="53" t="s">
        <v>28</v>
      </c>
      <c r="B24" s="54"/>
      <c r="C24" s="54"/>
      <c r="D24" s="54"/>
      <c r="E24" s="54"/>
      <c r="F24" s="54"/>
      <c r="G24" s="54"/>
      <c r="H24" s="54"/>
      <c r="I24" s="55"/>
      <c r="J24" s="54"/>
      <c r="K24" s="54"/>
      <c r="L24" s="56"/>
    </row>
    <row r="25" spans="1:24" x14ac:dyDescent="0.25">
      <c r="A25" s="57"/>
      <c r="B25" s="57"/>
      <c r="C25" s="57"/>
      <c r="D25" s="57"/>
      <c r="E25" s="57"/>
      <c r="F25" s="58"/>
      <c r="G25" s="55"/>
      <c r="H25" s="55"/>
      <c r="I25" s="58"/>
      <c r="J25" s="55"/>
      <c r="K25" s="59"/>
      <c r="L25" s="60"/>
    </row>
    <row r="26" spans="1:24" x14ac:dyDescent="0.25">
      <c r="A26" s="57"/>
      <c r="C26" s="57"/>
      <c r="D26" s="57"/>
      <c r="E26" s="57"/>
      <c r="F26" s="58"/>
      <c r="G26" s="58"/>
      <c r="H26" s="58"/>
      <c r="I26" s="61"/>
      <c r="J26" s="58"/>
      <c r="K26" s="58"/>
      <c r="L26" s="60"/>
    </row>
    <row r="27" spans="1:24" x14ac:dyDescent="0.25">
      <c r="A27" s="57" t="s">
        <v>22</v>
      </c>
      <c r="B27" s="62"/>
      <c r="C27" s="62"/>
      <c r="D27" s="63"/>
      <c r="E27" s="57"/>
      <c r="F27" s="58"/>
      <c r="G27" s="58"/>
      <c r="H27" s="58"/>
      <c r="I27" s="58"/>
      <c r="J27" s="58"/>
      <c r="K27" s="58"/>
      <c r="L27" s="60"/>
    </row>
    <row r="28" spans="1:24" x14ac:dyDescent="0.25">
      <c r="A28" s="78" t="s">
        <v>23</v>
      </c>
      <c r="B28" s="78"/>
      <c r="C28" s="78"/>
      <c r="D28" s="64"/>
      <c r="E28" s="64"/>
      <c r="F28" s="58"/>
      <c r="G28" s="58"/>
      <c r="H28" s="58"/>
      <c r="I28" s="58"/>
      <c r="J28" s="58"/>
      <c r="K28" s="58"/>
      <c r="L28" s="60"/>
    </row>
    <row r="29" spans="1:24" x14ac:dyDescent="0.25">
      <c r="A29" s="57"/>
      <c r="B29" s="62"/>
      <c r="C29" s="64"/>
      <c r="D29" s="64"/>
      <c r="E29" s="64"/>
      <c r="F29" s="58"/>
      <c r="G29" s="58"/>
      <c r="H29" s="58"/>
      <c r="I29" s="58"/>
      <c r="J29" s="58"/>
      <c r="K29" s="58"/>
      <c r="L29" s="60"/>
    </row>
    <row r="30" spans="1:24" ht="15.75" x14ac:dyDescent="0.25">
      <c r="A30" s="4" t="s">
        <v>24</v>
      </c>
      <c r="B30" s="6"/>
      <c r="C30" s="7"/>
      <c r="D30" s="7"/>
      <c r="E30" s="7"/>
      <c r="F30" s="5"/>
      <c r="G30" s="5"/>
      <c r="H30" s="5"/>
      <c r="I30" s="10"/>
      <c r="J30" s="5"/>
      <c r="K30" s="5"/>
      <c r="L30" s="2"/>
    </row>
    <row r="31" spans="1:24" ht="15.75" x14ac:dyDescent="0.25">
      <c r="A31" s="79" t="s">
        <v>25</v>
      </c>
      <c r="B31" s="79"/>
      <c r="C31" s="79"/>
      <c r="D31" s="9"/>
      <c r="E31" s="10"/>
      <c r="F31" s="10"/>
      <c r="G31" s="10"/>
      <c r="H31" s="10"/>
      <c r="J31" s="11"/>
      <c r="K31" s="4"/>
      <c r="L31" s="1"/>
    </row>
    <row r="32" spans="1:24" ht="15.75" x14ac:dyDescent="0.25">
      <c r="A32" s="80" t="s">
        <v>26</v>
      </c>
      <c r="B32" s="80"/>
      <c r="C32" s="80"/>
      <c r="H32" s="12"/>
      <c r="L32" s="3"/>
    </row>
    <row r="33" spans="2:8" ht="15.75" x14ac:dyDescent="0.25">
      <c r="B33" s="12"/>
    </row>
    <row r="34" spans="2:8" ht="15.75" x14ac:dyDescent="0.25">
      <c r="B34" s="12"/>
      <c r="H34" s="12"/>
    </row>
  </sheetData>
  <mergeCells count="23">
    <mergeCell ref="B8:C8"/>
    <mergeCell ref="B14:C14"/>
    <mergeCell ref="B12:C12"/>
    <mergeCell ref="G5:I5"/>
    <mergeCell ref="B10:C10"/>
    <mergeCell ref="J5:J6"/>
    <mergeCell ref="K5:K6"/>
    <mergeCell ref="A1:K2"/>
    <mergeCell ref="A3:L3"/>
    <mergeCell ref="A4:J4"/>
    <mergeCell ref="A5:A6"/>
    <mergeCell ref="B5:B6"/>
    <mergeCell ref="C5:C6"/>
    <mergeCell ref="D5:D6"/>
    <mergeCell ref="E5:E6"/>
    <mergeCell ref="F5:F6"/>
    <mergeCell ref="A28:C28"/>
    <mergeCell ref="A31:C31"/>
    <mergeCell ref="A32:C32"/>
    <mergeCell ref="C17:D17"/>
    <mergeCell ref="C19:D19"/>
    <mergeCell ref="C21:D21"/>
    <mergeCell ref="C22:J22"/>
  </mergeCells>
  <pageMargins left="0.19685039370078741" right="0.19685039370078741" top="0.39370078740157483" bottom="0.19685039370078741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 08.07.19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Чичасова Екатерина Ивановна</dc:creator>
  <cp:lastModifiedBy>Боярищева Татьяна Федоровна</cp:lastModifiedBy>
  <cp:lastPrinted>2019-08-22T11:24:57Z</cp:lastPrinted>
  <dcterms:created xsi:type="dcterms:W3CDTF">2016-01-21T04:36:45Z</dcterms:created>
  <dcterms:modified xsi:type="dcterms:W3CDTF">2019-08-29T13:22:16Z</dcterms:modified>
</cp:coreProperties>
</file>