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D16" i="1" l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I16" i="1" l="1"/>
  <c r="H14" i="1" l="1"/>
  <c r="I14" i="1" s="1"/>
  <c r="H15" i="1"/>
  <c r="I15" i="1" s="1"/>
</calcChain>
</file>

<file path=xl/sharedStrings.xml><?xml version="1.0" encoding="utf-8"?>
<sst xmlns="http://schemas.openxmlformats.org/spreadsheetml/2006/main" count="66" uniqueCount="43">
  <si>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</si>
  <si>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</si>
  <si>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</si>
  <si>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</si>
  <si>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</si>
  <si>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</si>
  <si>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</si>
  <si>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</si>
  <si>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</si>
  <si>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</si>
  <si>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</si>
  <si>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</si>
  <si>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</si>
  <si>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</si>
  <si>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</si>
  <si>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</si>
  <si>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</si>
  <si>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</si>
  <si>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</si>
  <si>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</si>
  <si>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</si>
  <si>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</si>
  <si>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</si>
  <si>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</si>
  <si>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</si>
  <si>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</si>
  <si>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</si>
  <si>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</si>
  <si>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</si>
  <si>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</si>
  <si>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</si>
  <si>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</si>
  <si>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</si>
  <si>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</si>
  <si>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Ед. измерения</t>
  </si>
  <si>
    <t>Штука</t>
  </si>
  <si>
    <t>Обоснование начальной (максимальной) цены  контракта на оказание услуг по замене светильников и ламп на светодиодные</t>
  </si>
  <si>
    <t>Оказание услуг по замене светильников и ламп на светодиодные</t>
  </si>
  <si>
    <t>Итого: Начальная (максимальная) цена контракта: 34 849 (тридцать четыре тысячи восемьсот сорок девять) рублей 95 копеек</t>
  </si>
  <si>
    <t>Главный эксперт                                                                                                           М. Г. Филиппова</t>
  </si>
  <si>
    <t>Коммерческое предложение исх. № 84 от 01.02.2023 г.</t>
  </si>
  <si>
    <t>Коммерческое предложение исх. № 64 от 01.02.2023 г.</t>
  </si>
  <si>
    <t>Коммерческое предложение исх. № 154 от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</si>
</sst>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0" fontId="7" fillId="0" borderId="13" xfId="0" quotePrefix="1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K12" sqref="K12"/>
    </sheetView>
  </sheetViews>
  <sheetFormatPr defaultRowHeight="15" x14ac:dyDescent="0.25"/>
  <cols>
    <col min="1" max="1" width="4.42578125" style="4" customWidth="1"/>
    <col min="2" max="2" width="24.140625" style="4" customWidth="1"/>
    <col min="3" max="3" width="9.5703125" style="4" customWidth="1"/>
    <col min="4" max="4" width="11.5703125" style="4" customWidth="1"/>
    <col min="5" max="5" width="11.42578125" style="4" customWidth="1"/>
    <col min="6" max="6" width="10.5703125" style="4" customWidth="1"/>
    <col min="7" max="7" width="9.7109375" style="4" customWidth="1"/>
    <col min="8" max="8" width="10.28515625" style="4" customWidth="1"/>
    <col min="9" max="9" width="15.7109375" style="4" customWidth="1"/>
    <col min="10" max="10" width="16.5703125" style="18" customWidth="1"/>
    <col min="11" max="11" width="20.85546875" style="4" customWidth="1"/>
    <col min="12" max="16384" width="9.140625" style="4"/>
  </cols>
  <sheetData>
    <row r="1" spans="1:11" x14ac:dyDescent="0.25">
      <c r="E1" s="4" t="s">
        <v>24</v>
      </c>
    </row>
    <row r="2" spans="1:11" x14ac:dyDescent="0.25">
      <c r="E2" s="4" t="s">
        <v>25</v>
      </c>
    </row>
    <row r="5" spans="1:11" ht="15.75" x14ac:dyDescent="0.25">
      <c r="A5" s="81" t="s">
        <v>36</v>
      </c>
      <c r="B5" s="82"/>
      <c r="C5" s="82"/>
      <c r="D5" s="82"/>
      <c r="E5" s="82"/>
      <c r="F5" s="82"/>
      <c r="G5" s="82"/>
      <c r="H5" s="82"/>
      <c r="I5" s="82"/>
      <c r="J5" s="2"/>
      <c r="K5" s="1"/>
    </row>
    <row r="6" spans="1:11" ht="17.2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2"/>
      <c r="K6" s="1"/>
    </row>
    <row r="7" spans="1:11" ht="17.2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2"/>
      <c r="K7" s="1"/>
    </row>
    <row r="8" spans="1:11" ht="17.2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2"/>
      <c r="K8" s="1"/>
    </row>
    <row r="9" spans="1:11" s="7" customFormat="1" ht="15.75" x14ac:dyDescent="0.25">
      <c r="A9" s="54" t="s">
        <v>13</v>
      </c>
      <c r="B9" s="54"/>
      <c r="C9" s="54"/>
      <c r="D9" s="54"/>
      <c r="E9" s="54"/>
      <c r="F9" s="54"/>
      <c r="G9" s="54"/>
      <c r="H9" s="54"/>
      <c r="I9" s="54"/>
      <c r="J9" s="5"/>
      <c r="K9" s="6"/>
    </row>
    <row r="10" spans="1:11" s="7" customFormat="1" ht="13.5" customHeight="1" x14ac:dyDescent="0.25">
      <c r="A10" s="55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6"/>
    </row>
    <row r="11" spans="1:11" ht="33" customHeight="1" x14ac:dyDescent="0.25">
      <c r="A11" s="61" t="s">
        <v>21</v>
      </c>
      <c r="B11" s="58" t="s">
        <v>11</v>
      </c>
      <c r="C11" s="58" t="s">
        <v>34</v>
      </c>
      <c r="D11" s="58" t="s">
        <v>8</v>
      </c>
      <c r="E11" s="57" t="s">
        <v>9</v>
      </c>
      <c r="F11" s="57"/>
      <c r="G11" s="57"/>
      <c r="H11" s="57" t="s">
        <v>2</v>
      </c>
      <c r="I11" s="57" t="s">
        <v>10</v>
      </c>
      <c r="J11" s="2"/>
      <c r="K11" s="1"/>
    </row>
    <row r="12" spans="1:11" ht="78.75" customHeight="1" x14ac:dyDescent="0.25">
      <c r="A12" s="62"/>
      <c r="B12" s="59"/>
      <c r="C12" s="67"/>
      <c r="D12" s="59"/>
      <c r="E12" s="8" t="s">
        <v>16</v>
      </c>
      <c r="F12" s="8" t="s">
        <v>15</v>
      </c>
      <c r="G12" s="8" t="s">
        <v>14</v>
      </c>
      <c r="H12" s="60"/>
      <c r="I12" s="57"/>
      <c r="J12" s="2"/>
      <c r="K12" s="1"/>
    </row>
    <row r="13" spans="1:11" ht="78.75" customHeight="1" x14ac:dyDescent="0.25">
      <c r="A13" s="45">
        <v>1</v>
      </c>
      <c r="B13" s="48" t="s">
        <v>37</v>
      </c>
      <c r="C13" s="46" t="s">
        <v>35</v>
      </c>
      <c r="D13" s="10">
        <v>15</v>
      </c>
      <c r="E13" s="10">
        <v>2036</v>
      </c>
      <c r="F13" s="10">
        <v>2271</v>
      </c>
      <c r="G13" s="10">
        <v>2663</v>
      </c>
      <c r="H13" s="10">
        <f>ROUND((E13+F13+G13)/3,2)</f>
        <v>2323.33</v>
      </c>
      <c r="I13" s="11">
        <f>D13*H13</f>
        <v>34849.949999999997</v>
      </c>
      <c r="J13" s="2"/>
      <c r="K13" s="1"/>
    </row>
    <row r="14" spans="1:11" ht="78.75" hidden="1" customHeight="1" x14ac:dyDescent="0.25">
      <c r="A14" s="19"/>
      <c r="B14" s="49"/>
      <c r="C14" s="47"/>
      <c r="D14" s="10"/>
      <c r="E14" s="10"/>
      <c r="F14" s="10"/>
      <c r="G14" s="10"/>
      <c r="H14" s="10">
        <f t="shared" ref="H14:H15" si="0">ROUND((E14+F14+G14)/3,2)</f>
        <v>0</v>
      </c>
      <c r="I14" s="11">
        <f t="shared" ref="I14:I15" si="1">D14*H14</f>
        <v>0</v>
      </c>
      <c r="J14" s="2"/>
      <c r="K14" s="1"/>
    </row>
    <row r="15" spans="1:11" ht="78.75" hidden="1" customHeight="1" x14ac:dyDescent="0.25">
      <c r="A15" s="19"/>
      <c r="B15" s="49"/>
      <c r="C15" s="47"/>
      <c r="D15" s="10"/>
      <c r="E15" s="10"/>
      <c r="F15" s="10"/>
      <c r="G15" s="10"/>
      <c r="H15" s="10">
        <f t="shared" si="0"/>
        <v>0</v>
      </c>
      <c r="I15" s="11">
        <f t="shared" si="1"/>
        <v>0</v>
      </c>
      <c r="J15" s="2"/>
      <c r="K15" s="1"/>
    </row>
    <row r="16" spans="1:11" ht="21.75" customHeight="1" x14ac:dyDescent="0.25">
      <c r="A16" s="69" t="s">
        <v>18</v>
      </c>
      <c r="B16" s="70"/>
      <c r="C16" s="8"/>
      <c r="D16" s="10">
        <f>D13</f>
        <v>15</v>
      </c>
      <c r="E16" s="10"/>
      <c r="F16" s="10"/>
      <c r="G16" s="10"/>
      <c r="H16" s="10"/>
      <c r="I16" s="11">
        <f>I13</f>
        <v>34849.949999999997</v>
      </c>
      <c r="J16" s="12"/>
      <c r="K16" s="1"/>
    </row>
    <row r="17" spans="1:14" s="7" customFormat="1" ht="27.75" customHeight="1" x14ac:dyDescent="0.25">
      <c r="A17" s="77" t="s">
        <v>38</v>
      </c>
      <c r="B17" s="78"/>
      <c r="C17" s="78"/>
      <c r="D17" s="78"/>
      <c r="E17" s="78"/>
      <c r="F17" s="78"/>
      <c r="G17" s="78"/>
      <c r="H17" s="78"/>
      <c r="I17" s="78"/>
      <c r="J17" s="75"/>
      <c r="K17" s="13"/>
      <c r="L17" s="14"/>
      <c r="M17" s="14"/>
      <c r="N17" s="15"/>
    </row>
    <row r="18" spans="1:14" ht="15.75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6"/>
      <c r="K18" s="16"/>
      <c r="L18" s="14"/>
      <c r="M18" s="14"/>
      <c r="N18" s="14"/>
    </row>
    <row r="19" spans="1:14" ht="45" customHeight="1" x14ac:dyDescent="0.25">
      <c r="A19" s="1"/>
      <c r="B19" s="80" t="s">
        <v>39</v>
      </c>
      <c r="C19" s="79"/>
      <c r="D19" s="79"/>
      <c r="E19" s="79"/>
      <c r="F19" s="79"/>
      <c r="G19" s="79"/>
      <c r="H19" s="79"/>
      <c r="I19" s="79"/>
      <c r="J19" s="2"/>
      <c r="K19" s="17"/>
      <c r="L19" s="14"/>
      <c r="M19" s="14"/>
      <c r="N19" s="14"/>
    </row>
    <row r="20" spans="1:14" ht="15.75" x14ac:dyDescent="0.25">
      <c r="A20" s="1"/>
      <c r="B20" s="3"/>
      <c r="C20" s="1"/>
      <c r="D20" s="1"/>
      <c r="E20" s="1"/>
      <c r="F20" s="1"/>
      <c r="G20" s="1"/>
      <c r="H20" s="1"/>
      <c r="I20" s="1"/>
      <c r="J20" s="2"/>
      <c r="K20" s="1"/>
    </row>
    <row r="21" spans="1:14" ht="15" customHeight="1" x14ac:dyDescent="0.25">
      <c r="A21" s="1"/>
      <c r="B21" s="3" t="s">
        <v>4</v>
      </c>
      <c r="C21" s="1" t="s">
        <v>42</v>
      </c>
      <c r="D21" s="1"/>
      <c r="E21" s="1"/>
      <c r="F21" s="1"/>
      <c r="G21" s="1"/>
      <c r="H21" s="1"/>
      <c r="I21" s="1"/>
      <c r="J21" s="2"/>
      <c r="K21" s="1"/>
    </row>
    <row r="22" spans="1:14" ht="15" customHeight="1" x14ac:dyDescent="0.25">
      <c r="A22" s="1"/>
      <c r="B22" s="3" t="s">
        <v>12</v>
      </c>
      <c r="C22" s="1" t="s">
        <v>40</v>
      </c>
      <c r="D22" s="1"/>
      <c r="E22" s="1"/>
      <c r="F22" s="1"/>
      <c r="G22" s="1"/>
      <c r="H22" s="1"/>
      <c r="I22" s="1"/>
      <c r="J22" s="2"/>
      <c r="K22" s="1"/>
    </row>
    <row r="23" spans="1:14" ht="15" customHeight="1" x14ac:dyDescent="0.25">
      <c r="A23" s="1"/>
      <c r="B23" s="3" t="s">
        <v>5</v>
      </c>
      <c r="C23" s="1" t="s">
        <v>41</v>
      </c>
      <c r="D23" s="1"/>
      <c r="E23" s="1"/>
      <c r="F23" s="1"/>
      <c r="G23" s="1"/>
      <c r="H23" s="1"/>
      <c r="I23" s="1"/>
      <c r="J23" s="2"/>
      <c r="K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2"/>
      <c r="K27" s="1"/>
    </row>
    <row r="28" spans="1:14" ht="15.75" x14ac:dyDescent="0.25">
      <c r="K28" s="1"/>
    </row>
  </sheetData>
  <mergeCells count="13">
    <mergeCell ref="A16:B16"/>
    <mergeCell ref="A17:I18"/>
    <mergeCell ref="B19:I19"/>
    <mergeCell ref="A5:I6"/>
    <mergeCell ref="A9:I9"/>
    <mergeCell ref="A10:J10"/>
    <mergeCell ref="E11:G11"/>
    <mergeCell ref="I11:I12"/>
    <mergeCell ref="D11:D12"/>
    <mergeCell ref="H11:H12"/>
    <mergeCell ref="A11:A12"/>
    <mergeCell ref="B11:B12"/>
    <mergeCell ref="C11:C12"/>
  </mergeCells>
  <pageMargins left="0.82677165354330717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52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2"/>
      <c r="N5" s="1"/>
    </row>
    <row r="6" spans="1:15" ht="17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2"/>
      <c r="N6" s="1"/>
    </row>
    <row r="7" spans="1:15" s="7" customFormat="1" ht="15.75" x14ac:dyDescent="0.25">
      <c r="A7" s="54" t="s">
        <v>13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"/>
      <c r="N7" s="6"/>
    </row>
    <row r="8" spans="1:15" s="7" customFormat="1" ht="13.5" customHeight="1" x14ac:dyDescent="0.25">
      <c r="A8" s="55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6"/>
    </row>
    <row r="9" spans="1:15" ht="33" customHeight="1" x14ac:dyDescent="0.25">
      <c r="A9" s="61" t="s">
        <v>21</v>
      </c>
      <c r="B9" s="58" t="s">
        <v>11</v>
      </c>
      <c r="C9" s="63" t="s">
        <v>6</v>
      </c>
      <c r="D9" s="64"/>
      <c r="E9" s="58" t="s">
        <v>7</v>
      </c>
      <c r="F9" s="21" t="s">
        <v>0</v>
      </c>
      <c r="G9" s="58" t="s">
        <v>8</v>
      </c>
      <c r="H9" s="57" t="s">
        <v>9</v>
      </c>
      <c r="I9" s="57"/>
      <c r="J9" s="57"/>
      <c r="K9" s="57" t="s">
        <v>2</v>
      </c>
      <c r="L9" s="57" t="s">
        <v>10</v>
      </c>
      <c r="M9" s="2" t="s">
        <v>33</v>
      </c>
      <c r="N9" s="1"/>
    </row>
    <row r="10" spans="1:15" ht="78.75" customHeight="1" x14ac:dyDescent="0.25">
      <c r="A10" s="62"/>
      <c r="B10" s="59"/>
      <c r="C10" s="65"/>
      <c r="D10" s="66"/>
      <c r="E10" s="59"/>
      <c r="F10" s="9" t="s">
        <v>1</v>
      </c>
      <c r="G10" s="59"/>
      <c r="H10" s="21" t="s">
        <v>16</v>
      </c>
      <c r="I10" s="21" t="s">
        <v>15</v>
      </c>
      <c r="J10" s="21" t="s">
        <v>14</v>
      </c>
      <c r="K10" s="60"/>
      <c r="L10" s="57"/>
      <c r="M10" s="2">
        <v>74.650000000000006</v>
      </c>
      <c r="N10" s="1"/>
    </row>
    <row r="11" spans="1:15" ht="40.5" customHeight="1" x14ac:dyDescent="0.25">
      <c r="A11" s="21">
        <v>1</v>
      </c>
      <c r="B11" s="57" t="s">
        <v>3</v>
      </c>
      <c r="C11" s="57" t="s">
        <v>19</v>
      </c>
      <c r="D11" s="72"/>
      <c r="E11" s="20" t="s">
        <v>22</v>
      </c>
      <c r="F11" s="58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3">
        <v>263.52999999999997</v>
      </c>
      <c r="N11" s="24">
        <f>M11*G11</f>
        <v>532067.06999999995</v>
      </c>
    </row>
    <row r="12" spans="1:15" ht="78.75" hidden="1" customHeight="1" x14ac:dyDescent="0.25">
      <c r="A12" s="21"/>
      <c r="B12" s="72"/>
      <c r="C12" s="72"/>
      <c r="D12" s="72"/>
      <c r="E12" s="20" t="s">
        <v>22</v>
      </c>
      <c r="F12" s="73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3">
        <f t="shared" ref="M12:M13" si="2">K12*74.65%</f>
        <v>0</v>
      </c>
      <c r="N12" s="24">
        <f t="shared" ref="N12:N14" si="3">M12*G12</f>
        <v>0</v>
      </c>
    </row>
    <row r="13" spans="1:15" ht="78.75" hidden="1" customHeight="1" x14ac:dyDescent="0.25">
      <c r="A13" s="21"/>
      <c r="B13" s="72"/>
      <c r="C13" s="72"/>
      <c r="D13" s="72"/>
      <c r="E13" s="20" t="s">
        <v>22</v>
      </c>
      <c r="F13" s="73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3">
        <f t="shared" si="2"/>
        <v>0</v>
      </c>
      <c r="N13" s="24">
        <f t="shared" si="3"/>
        <v>0</v>
      </c>
    </row>
    <row r="14" spans="1:15" ht="34.5" customHeight="1" x14ac:dyDescent="0.25">
      <c r="A14" s="21"/>
      <c r="B14" s="72"/>
      <c r="C14" s="72"/>
      <c r="D14" s="72"/>
      <c r="E14" s="20"/>
      <c r="F14" s="73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3">
        <v>259.08999999999997</v>
      </c>
      <c r="N14" s="24">
        <f t="shared" si="3"/>
        <v>259.08999999999997</v>
      </c>
      <c r="O14" s="32">
        <f>N11+N14</f>
        <v>532326.15999999992</v>
      </c>
    </row>
    <row r="15" spans="1:15" ht="36.75" customHeight="1" x14ac:dyDescent="0.25">
      <c r="A15" s="21"/>
      <c r="B15" s="72"/>
      <c r="C15" s="72"/>
      <c r="D15" s="72"/>
      <c r="E15" s="20" t="s">
        <v>22</v>
      </c>
      <c r="F15" s="73"/>
      <c r="G15" s="10">
        <v>685</v>
      </c>
      <c r="H15" s="10"/>
      <c r="I15" s="10"/>
      <c r="J15" s="10"/>
      <c r="K15" s="10"/>
      <c r="L15" s="11"/>
      <c r="M15" s="23">
        <v>263.52999999999997</v>
      </c>
      <c r="N15" s="24">
        <f t="shared" ref="N15" si="4">M15*G15</f>
        <v>180518.05</v>
      </c>
    </row>
    <row r="16" spans="1:15" s="31" customFormat="1" ht="51.75" customHeight="1" x14ac:dyDescent="0.25">
      <c r="A16" s="25"/>
      <c r="B16" s="72"/>
      <c r="C16" s="72"/>
      <c r="D16" s="72"/>
      <c r="E16" s="20" t="s">
        <v>22</v>
      </c>
      <c r="F16" s="73"/>
      <c r="G16" s="27">
        <f>G11+G15</f>
        <v>2704</v>
      </c>
      <c r="H16" s="27"/>
      <c r="I16" s="27"/>
      <c r="J16" s="27"/>
      <c r="K16" s="27"/>
      <c r="L16" s="28"/>
      <c r="M16" s="29">
        <v>263.52999999999997</v>
      </c>
      <c r="N16" s="30">
        <f>N11+N15</f>
        <v>712585.11999999988</v>
      </c>
    </row>
    <row r="17" spans="1:17" s="31" customFormat="1" ht="45" customHeight="1" x14ac:dyDescent="0.25">
      <c r="A17" s="25"/>
      <c r="B17" s="72"/>
      <c r="C17" s="72"/>
      <c r="D17" s="72"/>
      <c r="E17" s="20" t="s">
        <v>22</v>
      </c>
      <c r="F17" s="73"/>
      <c r="G17" s="27">
        <f>G14</f>
        <v>1</v>
      </c>
      <c r="H17" s="27"/>
      <c r="I17" s="27"/>
      <c r="J17" s="27"/>
      <c r="K17" s="27"/>
      <c r="L17" s="28"/>
      <c r="M17" s="29">
        <f>M14</f>
        <v>259.08999999999997</v>
      </c>
      <c r="N17" s="30">
        <f>N14</f>
        <v>259.08999999999997</v>
      </c>
      <c r="O17" s="33">
        <f>N16+N17</f>
        <v>712844.20999999985</v>
      </c>
    </row>
    <row r="18" spans="1:17" ht="126.75" customHeight="1" x14ac:dyDescent="0.25">
      <c r="A18" s="21">
        <v>2</v>
      </c>
      <c r="B18" s="72"/>
      <c r="C18" s="72"/>
      <c r="D18" s="72"/>
      <c r="E18" s="20" t="s">
        <v>27</v>
      </c>
      <c r="F18" s="73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3">
        <v>263.52999999999997</v>
      </c>
      <c r="N18" s="24">
        <f t="shared" ref="N18:N24" si="5">M18*G18</f>
        <v>18183.57</v>
      </c>
      <c r="O18" s="32">
        <f>L18-N18</f>
        <v>6173.43</v>
      </c>
    </row>
    <row r="19" spans="1:17" ht="36" customHeight="1" x14ac:dyDescent="0.25">
      <c r="A19" s="21"/>
      <c r="B19" s="72"/>
      <c r="C19" s="72"/>
      <c r="D19" s="72"/>
      <c r="E19" s="20"/>
      <c r="F19" s="73"/>
      <c r="G19" s="10">
        <v>23</v>
      </c>
      <c r="H19" s="10"/>
      <c r="I19" s="10"/>
      <c r="J19" s="10"/>
      <c r="K19" s="10"/>
      <c r="L19" s="11"/>
      <c r="M19" s="23">
        <v>263.52999999999997</v>
      </c>
      <c r="N19" s="24">
        <f>G19*M19</f>
        <v>6061.19</v>
      </c>
    </row>
    <row r="20" spans="1:17" s="31" customFormat="1" ht="36" customHeight="1" x14ac:dyDescent="0.25">
      <c r="A20" s="25"/>
      <c r="B20" s="72"/>
      <c r="C20" s="72"/>
      <c r="D20" s="72"/>
      <c r="E20" s="26"/>
      <c r="F20" s="73"/>
      <c r="G20" s="27">
        <f>G18+G19</f>
        <v>92</v>
      </c>
      <c r="H20" s="27"/>
      <c r="I20" s="27"/>
      <c r="J20" s="27"/>
      <c r="K20" s="27"/>
      <c r="L20" s="28"/>
      <c r="M20" s="34">
        <v>263.52999999999997</v>
      </c>
      <c r="N20" s="35">
        <f>G20*M20</f>
        <v>24244.76</v>
      </c>
    </row>
    <row r="21" spans="1:17" ht="78.75" customHeight="1" x14ac:dyDescent="0.25">
      <c r="A21" s="21">
        <v>3</v>
      </c>
      <c r="B21" s="72"/>
      <c r="C21" s="72"/>
      <c r="D21" s="72"/>
      <c r="E21" s="20" t="s">
        <v>28</v>
      </c>
      <c r="F21" s="73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3">
        <v>263.52999999999997</v>
      </c>
      <c r="N21" s="24">
        <f>M21*G21</f>
        <v>20028.28</v>
      </c>
    </row>
    <row r="22" spans="1:17" ht="39" customHeight="1" x14ac:dyDescent="0.25">
      <c r="A22" s="21"/>
      <c r="B22" s="72"/>
      <c r="C22" s="72"/>
      <c r="D22" s="72"/>
      <c r="E22" s="20"/>
      <c r="F22" s="73"/>
      <c r="G22" s="10">
        <v>25</v>
      </c>
      <c r="H22" s="10"/>
      <c r="I22" s="10"/>
      <c r="J22" s="10"/>
      <c r="K22" s="10"/>
      <c r="L22" s="11"/>
      <c r="M22" s="23">
        <v>263.52999999999997</v>
      </c>
      <c r="N22" s="24">
        <f>G22*M22</f>
        <v>6588.2499999999991</v>
      </c>
    </row>
    <row r="23" spans="1:17" s="37" customFormat="1" ht="30.75" customHeight="1" x14ac:dyDescent="0.25">
      <c r="A23" s="36"/>
      <c r="B23" s="72"/>
      <c r="C23" s="72"/>
      <c r="D23" s="72"/>
      <c r="E23" s="26"/>
      <c r="F23" s="73"/>
      <c r="G23" s="28">
        <f>G21+G22</f>
        <v>101</v>
      </c>
      <c r="H23" s="28"/>
      <c r="I23" s="28"/>
      <c r="J23" s="28"/>
      <c r="K23" s="28"/>
      <c r="L23" s="28"/>
      <c r="M23" s="34">
        <v>263.52999999999997</v>
      </c>
      <c r="N23" s="35">
        <f>N21+N22</f>
        <v>26616.53</v>
      </c>
    </row>
    <row r="24" spans="1:17" ht="52.5" customHeight="1" x14ac:dyDescent="0.25">
      <c r="A24" s="21">
        <v>4</v>
      </c>
      <c r="B24" s="72"/>
      <c r="C24" s="72"/>
      <c r="D24" s="72"/>
      <c r="E24" s="20" t="s">
        <v>32</v>
      </c>
      <c r="F24" s="74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3">
        <v>263.52999999999997</v>
      </c>
      <c r="N24" s="24">
        <f t="shared" si="5"/>
        <v>3162.3599999999997</v>
      </c>
    </row>
    <row r="25" spans="1:17" ht="30" customHeight="1" x14ac:dyDescent="0.25">
      <c r="A25" s="38"/>
      <c r="B25" s="39"/>
      <c r="C25" s="39"/>
      <c r="D25" s="39"/>
      <c r="E25" s="20"/>
      <c r="F25" s="22"/>
      <c r="G25" s="10">
        <v>4</v>
      </c>
      <c r="H25" s="10"/>
      <c r="I25" s="10"/>
      <c r="J25" s="10"/>
      <c r="K25" s="10"/>
      <c r="L25" s="11"/>
      <c r="M25" s="2">
        <v>263.52999999999997</v>
      </c>
      <c r="N25" s="24">
        <f>G25*M25</f>
        <v>1054.1199999999999</v>
      </c>
    </row>
    <row r="26" spans="1:17" s="37" customFormat="1" ht="27" customHeight="1" x14ac:dyDescent="0.25">
      <c r="A26" s="40"/>
      <c r="B26" s="41"/>
      <c r="C26" s="41"/>
      <c r="D26" s="41"/>
      <c r="E26" s="26"/>
      <c r="F26" s="42"/>
      <c r="G26" s="28">
        <f>G24+G25</f>
        <v>16</v>
      </c>
      <c r="H26" s="28"/>
      <c r="I26" s="28"/>
      <c r="J26" s="28"/>
      <c r="K26" s="28"/>
      <c r="L26" s="28"/>
      <c r="M26" s="43"/>
      <c r="N26" s="35">
        <f>N24+N25</f>
        <v>4216.4799999999996</v>
      </c>
    </row>
    <row r="27" spans="1:17" ht="21.75" customHeight="1" x14ac:dyDescent="0.25">
      <c r="A27" s="69" t="s">
        <v>18</v>
      </c>
      <c r="B27" s="70"/>
      <c r="C27" s="70"/>
      <c r="D27" s="70"/>
      <c r="E27" s="71"/>
      <c r="F27" s="21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4">
        <f>N16+N17+N20+N23+N26</f>
        <v>767921.97999999986</v>
      </c>
    </row>
    <row r="28" spans="1:17" s="7" customFormat="1" ht="27.75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13"/>
      <c r="O28" s="14"/>
      <c r="P28" s="14"/>
      <c r="Q28" s="15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68"/>
      <c r="J30" s="68"/>
      <c r="K30" s="68"/>
      <c r="L30" s="68"/>
      <c r="M30" s="2"/>
      <c r="N30" s="17"/>
      <c r="O30" s="14"/>
      <c r="P30" s="14"/>
      <c r="Q30" s="14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50" t="s">
        <v>29</v>
      </c>
      <c r="D32" s="50"/>
      <c r="E32" s="50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50" t="s">
        <v>30</v>
      </c>
      <c r="D33" s="50"/>
      <c r="E33" s="50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50" t="s">
        <v>31</v>
      </c>
      <c r="D34" s="50"/>
      <c r="E34" s="50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I30:L30"/>
    <mergeCell ref="C32:E32"/>
    <mergeCell ref="C33:E33"/>
    <mergeCell ref="C34:E34"/>
    <mergeCell ref="L9:L10"/>
    <mergeCell ref="B11:B24"/>
    <mergeCell ref="C11:D24"/>
    <mergeCell ref="F11:F24"/>
    <mergeCell ref="A27:E27"/>
    <mergeCell ref="A28:M28"/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2023-03-14T07:25:54Z</dcterms:modified>
</cp:coreProperties>
</file>