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5" windowWidth="19155" windowHeight="11820"/>
  </bookViews>
  <sheets>
    <sheet name="3 квартал" sheetId="1" r:id="rId1"/>
  </sheets>
  <definedNames>
    <definedName name="_GoBack" localSheetId="0">'3 квартал'!$F$17</definedName>
    <definedName name="_xlnm.Print_Titles" localSheetId="0">'3 квартал'!$6:$9</definedName>
  </definedNames>
  <calcPr calcId="145621"/>
</workbook>
</file>

<file path=xl/calcChain.xml><?xml version="1.0" encoding="utf-8"?>
<calcChain xmlns="http://schemas.openxmlformats.org/spreadsheetml/2006/main">
  <c r="G45" i="1" l="1"/>
  <c r="F13" i="1" l="1"/>
  <c r="J13" i="1" s="1"/>
  <c r="F46" i="1"/>
  <c r="F60" i="1" s="1"/>
  <c r="F62" i="1" s="1"/>
  <c r="G46" i="1"/>
  <c r="E46" i="1"/>
  <c r="E60" i="1" s="1"/>
  <c r="E62" i="1" s="1"/>
  <c r="E44" i="1"/>
  <c r="F44" i="1"/>
  <c r="G44" i="1"/>
  <c r="E45" i="1"/>
  <c r="F45" i="1"/>
  <c r="J45" i="1" s="1"/>
  <c r="F43" i="1"/>
  <c r="G43" i="1"/>
  <c r="E43" i="1"/>
  <c r="F26" i="1"/>
  <c r="G26" i="1"/>
  <c r="G27" i="1"/>
  <c r="F28" i="1"/>
  <c r="G28" i="1"/>
  <c r="E27" i="1"/>
  <c r="E28" i="1"/>
  <c r="E26" i="1"/>
  <c r="J33" i="1"/>
  <c r="J34" i="1"/>
  <c r="J36" i="1"/>
  <c r="J38" i="1"/>
  <c r="J40" i="1"/>
  <c r="J41" i="1"/>
  <c r="J42" i="1"/>
  <c r="J47" i="1"/>
  <c r="J51" i="1"/>
  <c r="J57" i="1"/>
  <c r="J58" i="1"/>
  <c r="J59" i="1"/>
  <c r="H34" i="1"/>
  <c r="H35" i="1"/>
  <c r="H36" i="1"/>
  <c r="H37" i="1"/>
  <c r="H38" i="1"/>
  <c r="H39" i="1"/>
  <c r="H40" i="1"/>
  <c r="H41" i="1"/>
  <c r="H42" i="1"/>
  <c r="H47" i="1"/>
  <c r="H51" i="1"/>
  <c r="H57" i="1"/>
  <c r="H58" i="1"/>
  <c r="H59" i="1"/>
  <c r="H61" i="1"/>
  <c r="H33" i="1"/>
  <c r="J14" i="1"/>
  <c r="J15" i="1"/>
  <c r="J16" i="1"/>
  <c r="J18" i="1"/>
  <c r="J19" i="1"/>
  <c r="J21" i="1"/>
  <c r="J24" i="1"/>
  <c r="J25" i="1"/>
  <c r="J12" i="1"/>
  <c r="H14" i="1"/>
  <c r="H15" i="1"/>
  <c r="H16" i="1"/>
  <c r="H17" i="1"/>
  <c r="H18" i="1"/>
  <c r="H19" i="1"/>
  <c r="H20" i="1"/>
  <c r="H21" i="1"/>
  <c r="H22" i="1"/>
  <c r="H23" i="1"/>
  <c r="H24" i="1"/>
  <c r="H25" i="1"/>
  <c r="H12" i="1"/>
  <c r="I31" i="1"/>
  <c r="F30" i="1"/>
  <c r="G30" i="1"/>
  <c r="E30" i="1"/>
  <c r="F29" i="1"/>
  <c r="G29" i="1"/>
  <c r="E29" i="1"/>
  <c r="F27" i="1" l="1"/>
  <c r="J27" i="1" s="1"/>
  <c r="J26" i="1"/>
  <c r="H30" i="1"/>
  <c r="H45" i="1"/>
  <c r="J28" i="1"/>
  <c r="J44" i="1"/>
  <c r="J46" i="1"/>
  <c r="E49" i="1"/>
  <c r="E54" i="1" s="1"/>
  <c r="E50" i="1"/>
  <c r="E55" i="1" s="1"/>
  <c r="H43" i="1"/>
  <c r="E48" i="1"/>
  <c r="E53" i="1" s="1"/>
  <c r="F50" i="1"/>
  <c r="F55" i="1" s="1"/>
  <c r="G48" i="1"/>
  <c r="G53" i="1" s="1"/>
  <c r="J43" i="1"/>
  <c r="H28" i="1"/>
  <c r="G49" i="1"/>
  <c r="G54" i="1" s="1"/>
  <c r="G60" i="1"/>
  <c r="J60" i="1" s="1"/>
  <c r="H26" i="1"/>
  <c r="H44" i="1"/>
  <c r="F49" i="1"/>
  <c r="H49" i="1" s="1"/>
  <c r="F48" i="1"/>
  <c r="G50" i="1"/>
  <c r="H50" i="1" s="1"/>
  <c r="H60" i="1"/>
  <c r="H13" i="1"/>
  <c r="H46" i="1"/>
  <c r="J29" i="1"/>
  <c r="G31" i="1"/>
  <c r="E31" i="1"/>
  <c r="H29" i="1"/>
  <c r="J30" i="1"/>
  <c r="H27" i="1" l="1"/>
  <c r="F31" i="1"/>
  <c r="G62" i="1"/>
  <c r="H62" i="1" s="1"/>
  <c r="J49" i="1"/>
  <c r="H31" i="1"/>
  <c r="J48" i="1"/>
  <c r="E56" i="1"/>
  <c r="J50" i="1"/>
  <c r="G55" i="1"/>
  <c r="G56" i="1" s="1"/>
  <c r="H48" i="1"/>
  <c r="F53" i="1"/>
  <c r="J53" i="1" s="1"/>
  <c r="F54" i="1"/>
  <c r="H54" i="1" s="1"/>
  <c r="J31" i="1"/>
  <c r="J54" i="1" l="1"/>
  <c r="J62" i="1"/>
  <c r="J55" i="1"/>
  <c r="H55" i="1"/>
  <c r="F56" i="1"/>
  <c r="H56" i="1" s="1"/>
  <c r="H53" i="1"/>
  <c r="J56" i="1" l="1"/>
</calcChain>
</file>

<file path=xl/sharedStrings.xml><?xml version="1.0" encoding="utf-8"?>
<sst xmlns="http://schemas.openxmlformats.org/spreadsheetml/2006/main" count="112" uniqueCount="61">
  <si>
    <t>№</t>
  </si>
  <si>
    <t>Наименование мероприятия</t>
  </si>
  <si>
    <t>Источники финансирования</t>
  </si>
  <si>
    <t>Утверждено по программе</t>
  </si>
  <si>
    <t>Утверждено в бюджете</t>
  </si>
  <si>
    <t>Фактическое значение за отчетный период</t>
  </si>
  <si>
    <t>Отклонение</t>
  </si>
  <si>
    <t>Примечание</t>
  </si>
  <si>
    <t>Относительное значение, % (гр.7/гр.6*100,0%)</t>
  </si>
  <si>
    <t>Развитие материально – технической базы муниципальных учреждений физической культуры и спорта</t>
  </si>
  <si>
    <t>УСП</t>
  </si>
  <si>
    <t>Бюджет АО</t>
  </si>
  <si>
    <t>Использование денежных средств запланировано на 4 квартал</t>
  </si>
  <si>
    <t>Местный бюджет</t>
  </si>
  <si>
    <t>Иные источники</t>
  </si>
  <si>
    <t>ДЖКиСК</t>
  </si>
  <si>
    <t>Выполняются обязательства 2014 года. По состоянию на 30.09.2015</t>
  </si>
  <si>
    <t xml:space="preserve">Готовность объекта – 73,5%. </t>
  </si>
  <si>
    <t>Организация и проведение спортивно – массовых мероприятий среди детей дошкольного, школьного возраста и взрослого населения</t>
  </si>
  <si>
    <t>Пропаганда физической культуры и спорта среди населения (СМИ)</t>
  </si>
  <si>
    <t xml:space="preserve">Обеспечение деятельности (оказание муниципальных услуг) подведомственными учреждениями, в т.ч. на выделение субсидии учреждению </t>
  </si>
  <si>
    <t>Итого по задаче 1</t>
  </si>
  <si>
    <t>Всего:</t>
  </si>
  <si>
    <t>Участие спортсменов и сборных команд города Югорска по различным видам спорта в зональных, окружных, региональных, Российских и международных соревнованиях</t>
  </si>
  <si>
    <t>УБУиО</t>
  </si>
  <si>
    <t>Проведение тренировочных занятий и участие в спортивно – массовых мероприятиях лиц с ограниченными возможностями</t>
  </si>
  <si>
    <t>Обеспечение деятельности (оказание муниципальных услуг) подведомственными учреждениями, в т.ч. на выделение субсидии учреждению дополнительного образования</t>
  </si>
  <si>
    <t>Итого по задаче 2</t>
  </si>
  <si>
    <t xml:space="preserve">Местный бюджет </t>
  </si>
  <si>
    <t>Управление социальной политики администрации города Югорска</t>
  </si>
  <si>
    <t xml:space="preserve">Реализация денежных средств предусмотрена на 4 квартал </t>
  </si>
  <si>
    <t xml:space="preserve">Итого: </t>
  </si>
  <si>
    <t xml:space="preserve">Департамент жилищно – коммунального и строительного комплекса администрации города Югорска </t>
  </si>
  <si>
    <t>Итого:</t>
  </si>
  <si>
    <t>Управление бухгалтерского учета и отчетности администрации города Югорска</t>
  </si>
  <si>
    <t xml:space="preserve">Приложение 3
 к письму УСП № 539
от «_15__» октября 2015
</t>
  </si>
  <si>
    <t>Отчет 
об исполнении муниципальной программы
 по состоянию на 01 октября 2015</t>
  </si>
  <si>
    <r>
      <rPr>
        <b/>
        <sz val="11"/>
        <color theme="1"/>
        <rFont val="Times New Roman"/>
        <family val="1"/>
        <charset val="204"/>
      </rPr>
      <t>муниципальная программа:</t>
    </r>
    <r>
      <rPr>
        <sz val="11"/>
        <color theme="1"/>
        <rFont val="Times New Roman"/>
        <family val="1"/>
        <charset val="204"/>
      </rPr>
      <t xml:space="preserve">
</t>
    </r>
    <r>
      <rPr>
        <i/>
        <u/>
        <sz val="11"/>
        <color theme="1"/>
        <rFont val="Times New Roman"/>
        <family val="1"/>
        <charset val="204"/>
      </rPr>
      <t>«Развитие физической культуры и спорта в городе Югорске на 2014 – 2020 годы»</t>
    </r>
  </si>
  <si>
    <r>
      <rPr>
        <b/>
        <sz val="11"/>
        <color theme="1"/>
        <rFont val="Times New Roman"/>
        <family val="1"/>
        <charset val="204"/>
      </rPr>
      <t>ответственный исполнитель:</t>
    </r>
    <r>
      <rPr>
        <sz val="11"/>
        <color theme="1"/>
        <rFont val="Times New Roman"/>
        <family val="1"/>
        <charset val="204"/>
      </rPr>
      <t xml:space="preserve">
</t>
    </r>
    <r>
      <rPr>
        <i/>
        <u/>
        <sz val="11"/>
        <color theme="1"/>
        <rFont val="Times New Roman"/>
        <family val="1"/>
        <charset val="204"/>
      </rPr>
      <t>Управление социальной политики администрации города Югорска</t>
    </r>
    <r>
      <rPr>
        <sz val="11"/>
        <color theme="1"/>
        <rFont val="Times New Roman"/>
        <family val="1"/>
        <charset val="204"/>
      </rPr>
      <t xml:space="preserve">
</t>
    </r>
  </si>
  <si>
    <t>Отв. 
исп-ль</t>
  </si>
  <si>
    <t>Абсолютное значение 
(гр.6-гр.7)</t>
  </si>
  <si>
    <t>Цель: «Обеспечение возможностей жителей города Югорска систематически заниматься физической культурой и спортом, повышение конкурентоспособности спортсменов города Югорска на окружной, Российской и международной спортивной арене, а также успешное проведение в городе Югорске спортивных соревнований различного уровня »</t>
  </si>
  <si>
    <t>Задача 1 «Развитие массовой физической культуры и спорта, спортивной инфраструктуры, пропаганда здорового образа жизни»</t>
  </si>
  <si>
    <t>1.1</t>
  </si>
  <si>
    <t>1.2</t>
  </si>
  <si>
    <t>1.3</t>
  </si>
  <si>
    <t>1.4</t>
  </si>
  <si>
    <t>Задача 2 «Обеспечение успешного выступления спортсменов города Югорска на официальных окружных, всероссийских и международных спортивных соревнованиях, подготовка спортивного резерва, в том числе лиц с ограниченными возможностями здоровья»</t>
  </si>
  <si>
    <t>2.1.</t>
  </si>
  <si>
    <t>2.2</t>
  </si>
  <si>
    <t>2.3</t>
  </si>
  <si>
    <t>Соисполнитель ДЖКиСК</t>
  </si>
  <si>
    <t xml:space="preserve">Управление социальной политики </t>
  </si>
  <si>
    <t>администрации города Югорска                                                                          Г.П. Дубровский                                                                                А.С. Зайцев                5-00-24 (198)_</t>
  </si>
  <si>
    <t xml:space="preserve">    (ответственный исполнитель)                                                                                                                                                                            (исполнитель, ответственный за составление формы)</t>
  </si>
  <si>
    <t xml:space="preserve">Управление бухгалтерского отчета и отчетности </t>
  </si>
  <si>
    <t>администрации города Югорска                                                                            Л.А. Михайлова                                                                            О.В. Бочарова                      5-00-47 (253)_</t>
  </si>
  <si>
    <t xml:space="preserve">               (соисполнитель)                                                                                                                                                                                      (исполнитель, ответственный за составление формы)</t>
  </si>
  <si>
    <t>в том числе</t>
  </si>
  <si>
    <t>ВСЕГО по муниципальной программе</t>
  </si>
  <si>
    <t>Остаток денежных средств на начало 2015 года - 457,2 тыс. руб., поступления утверждены в программе в графе 2014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</si>
</sst>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7" x14ac:knownFonts="1">
    <font>
      <sz val="11"/>
      <color theme="1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8" fillId="0" borderId="0" xfId="0" applyFont="1"/>
    <xf numFmtId="0" fontId="2" fillId="0" borderId="1" xfId="0" applyFont="1" applyBorder="1" applyAlignment="1">
      <alignment horizontal="center" vertical="center" wrapText="1"/>
    </xf>
    <xf numFmtId="49" fontId="8" fillId="0" borderId="0" xfId="0" applyNumberFormat="1" applyFont="1"/>
    <xf numFmtId="49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justify" vertical="top" wrapText="1"/>
    </xf>
    <xf numFmtId="49" fontId="0" fillId="0" borderId="0" xfId="0" applyNumberFormat="1"/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13" fillId="0" borderId="0" xfId="0" applyFont="1"/>
    <xf numFmtId="0" fontId="6" fillId="0" borderId="1" xfId="0" applyFont="1" applyBorder="1" applyAlignment="1">
      <alignment horizontal="justify" vertical="top" wrapText="1"/>
    </xf>
    <xf numFmtId="164" fontId="3" fillId="0" borderId="1" xfId="0" applyNumberFormat="1" applyFont="1" applyBorder="1" applyAlignment="1">
      <alignment horizontal="center" vertical="top" wrapText="1"/>
    </xf>
    <xf numFmtId="164" fontId="8" fillId="0" borderId="1" xfId="0" applyNumberFormat="1" applyFont="1" applyBorder="1" applyAlignment="1">
      <alignment horizontal="center" vertical="top" wrapText="1"/>
    </xf>
    <xf numFmtId="0" fontId="14" fillId="0" borderId="1" xfId="0" applyFont="1" applyBorder="1" applyAlignment="1">
      <alignment horizontal="justify" vertical="top" wrapText="1"/>
    </xf>
    <xf numFmtId="164" fontId="10" fillId="0" borderId="1" xfId="0" applyNumberFormat="1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vertical="top" wrapText="1"/>
    </xf>
    <xf numFmtId="49" fontId="3" fillId="0" borderId="4" xfId="0" applyNumberFormat="1" applyFont="1" applyBorder="1" applyAlignment="1">
      <alignment vertical="top" wrapText="1"/>
    </xf>
    <xf numFmtId="49" fontId="3" fillId="0" borderId="3" xfId="0" applyNumberFormat="1" applyFont="1" applyBorder="1" applyAlignment="1">
      <alignment vertical="top" wrapText="1"/>
    </xf>
    <xf numFmtId="164" fontId="0" fillId="0" borderId="0" xfId="0" applyNumberFormat="1"/>
    <xf numFmtId="0" fontId="0" fillId="0" borderId="0" xfId="0"/>
    <xf numFmtId="0" fontId="3" fillId="0" borderId="0" xfId="0" applyFont="1" applyAlignment="1">
      <alignment horizontal="justify"/>
    </xf>
    <xf numFmtId="164" fontId="3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0" fontId="16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164" fontId="3" fillId="0" borderId="1" xfId="0" applyNumberFormat="1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49" fontId="3" fillId="0" borderId="2" xfId="0" applyNumberFormat="1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164" fontId="10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horizontal="left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2"/>
  <sheetViews>
    <sheetView tabSelected="1" topLeftCell="A43" zoomScale="75" zoomScaleNormal="75" workbookViewId="0">
      <selection activeCell="G29" sqref="G29"/>
    </sheetView>
  </sheetViews>
  <sheetFormatPr defaultRowHeight="15" x14ac:dyDescent="0.25"/>
  <cols>
    <col min="1" max="1" width="9.140625" style="6"/>
    <col min="2" max="2" width="31.28515625" customWidth="1"/>
    <col min="3" max="3" width="12.42578125" style="10" customWidth="1"/>
    <col min="4" max="4" width="12" style="10" customWidth="1"/>
    <col min="5" max="5" width="13.28515625" customWidth="1"/>
    <col min="6" max="7" width="13.5703125" customWidth="1"/>
    <col min="8" max="8" width="5.85546875" customWidth="1"/>
    <col min="9" max="9" width="8.42578125" customWidth="1"/>
    <col min="10" max="10" width="16.85546875" customWidth="1"/>
    <col min="11" max="11" width="10.140625" customWidth="1"/>
    <col min="12" max="12" width="13.140625" customWidth="1"/>
  </cols>
  <sheetData>
    <row r="1" spans="1:13" ht="48.75" customHeight="1" x14ac:dyDescent="0.25">
      <c r="A1" s="3"/>
      <c r="B1" s="1"/>
      <c r="C1" s="7"/>
      <c r="D1" s="7"/>
      <c r="E1" s="1"/>
      <c r="F1" s="1"/>
      <c r="G1" s="1"/>
      <c r="H1" s="1"/>
      <c r="I1" s="1"/>
      <c r="J1" s="69" t="s">
        <v>35</v>
      </c>
      <c r="K1" s="69"/>
      <c r="L1" s="69"/>
    </row>
    <row r="2" spans="1:13" ht="51.75" customHeight="1" x14ac:dyDescent="0.25">
      <c r="A2" s="67" t="s">
        <v>36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3" x14ac:dyDescent="0.25">
      <c r="A3" s="3"/>
      <c r="B3" s="1"/>
      <c r="C3" s="7"/>
      <c r="D3" s="7"/>
      <c r="E3" s="1"/>
      <c r="F3" s="1"/>
      <c r="G3" s="1"/>
      <c r="H3" s="1"/>
      <c r="I3" s="1"/>
      <c r="J3" s="1"/>
      <c r="K3" s="1"/>
      <c r="L3" s="1"/>
    </row>
    <row r="4" spans="1:13" ht="39.75" customHeight="1" x14ac:dyDescent="0.25">
      <c r="A4" s="70" t="s">
        <v>37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</row>
    <row r="5" spans="1:13" ht="44.25" customHeight="1" x14ac:dyDescent="0.25">
      <c r="A5" s="70" t="s">
        <v>38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</row>
    <row r="6" spans="1:13" ht="25.5" customHeight="1" x14ac:dyDescent="0.25">
      <c r="A6" s="47" t="s">
        <v>0</v>
      </c>
      <c r="B6" s="42" t="s">
        <v>1</v>
      </c>
      <c r="C6" s="42" t="s">
        <v>39</v>
      </c>
      <c r="D6" s="42" t="s">
        <v>2</v>
      </c>
      <c r="E6" s="42" t="s">
        <v>3</v>
      </c>
      <c r="F6" s="42" t="s">
        <v>4</v>
      </c>
      <c r="G6" s="42" t="s">
        <v>5</v>
      </c>
      <c r="H6" s="42" t="s">
        <v>6</v>
      </c>
      <c r="I6" s="42"/>
      <c r="J6" s="42"/>
      <c r="K6" s="42" t="s">
        <v>7</v>
      </c>
      <c r="L6" s="42"/>
    </row>
    <row r="7" spans="1:13" ht="15" customHeight="1" x14ac:dyDescent="0.25">
      <c r="A7" s="47"/>
      <c r="B7" s="42"/>
      <c r="C7" s="42"/>
      <c r="D7" s="42"/>
      <c r="E7" s="42"/>
      <c r="F7" s="42"/>
      <c r="G7" s="42"/>
      <c r="H7" s="42" t="s">
        <v>40</v>
      </c>
      <c r="I7" s="42"/>
      <c r="J7" s="42" t="s">
        <v>8</v>
      </c>
      <c r="K7" s="42"/>
      <c r="L7" s="42"/>
    </row>
    <row r="8" spans="1:13" ht="36" customHeight="1" x14ac:dyDescent="0.25">
      <c r="A8" s="47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</row>
    <row r="9" spans="1:13" x14ac:dyDescent="0.25">
      <c r="A9" s="4">
        <v>1</v>
      </c>
      <c r="B9" s="2">
        <v>2</v>
      </c>
      <c r="C9" s="8">
        <v>3</v>
      </c>
      <c r="D9" s="8">
        <v>4</v>
      </c>
      <c r="E9" s="2">
        <v>5</v>
      </c>
      <c r="F9" s="2">
        <v>6</v>
      </c>
      <c r="G9" s="2">
        <v>7</v>
      </c>
      <c r="H9" s="46">
        <v>8</v>
      </c>
      <c r="I9" s="46"/>
      <c r="J9" s="2">
        <v>9</v>
      </c>
      <c r="K9" s="46">
        <v>10</v>
      </c>
      <c r="L9" s="46"/>
    </row>
    <row r="10" spans="1:13" ht="51.75" customHeight="1" x14ac:dyDescent="0.25">
      <c r="A10" s="32" t="s">
        <v>41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</row>
    <row r="11" spans="1:13" ht="27" customHeight="1" x14ac:dyDescent="0.25">
      <c r="A11" s="43" t="s">
        <v>42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5"/>
    </row>
    <row r="12" spans="1:13" ht="26.25" customHeight="1" x14ac:dyDescent="0.25">
      <c r="A12" s="33" t="s">
        <v>43</v>
      </c>
      <c r="B12" s="34" t="s">
        <v>9</v>
      </c>
      <c r="C12" s="64" t="s">
        <v>10</v>
      </c>
      <c r="D12" s="9" t="s">
        <v>11</v>
      </c>
      <c r="E12" s="12">
        <v>562.5</v>
      </c>
      <c r="F12" s="12">
        <v>984.5</v>
      </c>
      <c r="G12" s="12">
        <v>30</v>
      </c>
      <c r="H12" s="27">
        <f>F12-G12</f>
        <v>954.5</v>
      </c>
      <c r="I12" s="27"/>
      <c r="J12" s="12">
        <f>G12/F12*100</f>
        <v>3.0472320975114271</v>
      </c>
      <c r="K12" s="28" t="s">
        <v>12</v>
      </c>
      <c r="L12" s="29"/>
      <c r="M12" s="19"/>
    </row>
    <row r="13" spans="1:13" ht="26.25" customHeight="1" x14ac:dyDescent="0.25">
      <c r="A13" s="33"/>
      <c r="B13" s="34"/>
      <c r="C13" s="65"/>
      <c r="D13" s="9" t="s">
        <v>13</v>
      </c>
      <c r="E13" s="12">
        <v>762.5</v>
      </c>
      <c r="F13" s="12">
        <f>762.5+22.2</f>
        <v>784.7</v>
      </c>
      <c r="G13" s="12">
        <v>111</v>
      </c>
      <c r="H13" s="27">
        <f t="shared" ref="H13:H30" si="0">F13-G13</f>
        <v>673.7</v>
      </c>
      <c r="I13" s="27"/>
      <c r="J13" s="12">
        <f t="shared" ref="J13:J30" si="1">G13/F13*100</f>
        <v>14.145533324837517</v>
      </c>
      <c r="K13" s="30"/>
      <c r="L13" s="31"/>
    </row>
    <row r="14" spans="1:13" ht="26.25" customHeight="1" x14ac:dyDescent="0.25">
      <c r="A14" s="33"/>
      <c r="B14" s="34"/>
      <c r="C14" s="66"/>
      <c r="D14" s="9" t="s">
        <v>14</v>
      </c>
      <c r="E14" s="12">
        <v>300</v>
      </c>
      <c r="F14" s="12">
        <v>300</v>
      </c>
      <c r="G14" s="12">
        <v>300</v>
      </c>
      <c r="H14" s="27">
        <f t="shared" si="0"/>
        <v>0</v>
      </c>
      <c r="I14" s="27"/>
      <c r="J14" s="12">
        <f t="shared" si="1"/>
        <v>100</v>
      </c>
      <c r="K14" s="35"/>
      <c r="L14" s="35"/>
    </row>
    <row r="15" spans="1:13" ht="26.25" customHeight="1" x14ac:dyDescent="0.25">
      <c r="A15" s="33"/>
      <c r="B15" s="34"/>
      <c r="C15" s="71" t="s">
        <v>51</v>
      </c>
      <c r="D15" s="9" t="s">
        <v>11</v>
      </c>
      <c r="E15" s="12">
        <v>45229</v>
      </c>
      <c r="F15" s="12">
        <v>185229</v>
      </c>
      <c r="G15" s="12">
        <v>78462.2</v>
      </c>
      <c r="H15" s="27">
        <f t="shared" si="0"/>
        <v>106766.8</v>
      </c>
      <c r="I15" s="27"/>
      <c r="J15" s="12">
        <f t="shared" si="1"/>
        <v>42.359565726749047</v>
      </c>
      <c r="K15" s="41" t="s">
        <v>16</v>
      </c>
      <c r="L15" s="41"/>
    </row>
    <row r="16" spans="1:13" ht="26.25" customHeight="1" x14ac:dyDescent="0.25">
      <c r="A16" s="33"/>
      <c r="B16" s="34"/>
      <c r="C16" s="72"/>
      <c r="D16" s="9" t="s">
        <v>13</v>
      </c>
      <c r="E16" s="12">
        <v>9793.5</v>
      </c>
      <c r="F16" s="12">
        <v>9793.5</v>
      </c>
      <c r="G16" s="12">
        <v>4173.3999999999996</v>
      </c>
      <c r="H16" s="27">
        <f t="shared" si="0"/>
        <v>5620.1</v>
      </c>
      <c r="I16" s="27"/>
      <c r="J16" s="12">
        <f t="shared" si="1"/>
        <v>42.613978659314853</v>
      </c>
      <c r="K16" s="41" t="s">
        <v>17</v>
      </c>
      <c r="L16" s="41"/>
    </row>
    <row r="17" spans="1:12" ht="26.25" customHeight="1" x14ac:dyDescent="0.25">
      <c r="A17" s="33" t="s">
        <v>44</v>
      </c>
      <c r="B17" s="34" t="s">
        <v>18</v>
      </c>
      <c r="C17" s="35" t="s">
        <v>10</v>
      </c>
      <c r="D17" s="9" t="s">
        <v>11</v>
      </c>
      <c r="E17" s="12">
        <v>0</v>
      </c>
      <c r="F17" s="12">
        <v>0</v>
      </c>
      <c r="G17" s="12">
        <v>0</v>
      </c>
      <c r="H17" s="27">
        <f t="shared" si="0"/>
        <v>0</v>
      </c>
      <c r="I17" s="27"/>
      <c r="J17" s="12"/>
      <c r="K17" s="32"/>
      <c r="L17" s="32"/>
    </row>
    <row r="18" spans="1:12" ht="26.25" customHeight="1" x14ac:dyDescent="0.25">
      <c r="A18" s="33"/>
      <c r="B18" s="34"/>
      <c r="C18" s="35"/>
      <c r="D18" s="9" t="s">
        <v>13</v>
      </c>
      <c r="E18" s="12">
        <v>576.20000000000005</v>
      </c>
      <c r="F18" s="12">
        <v>576.20000000000005</v>
      </c>
      <c r="G18" s="12">
        <v>387.7</v>
      </c>
      <c r="H18" s="27">
        <f t="shared" si="0"/>
        <v>188.50000000000006</v>
      </c>
      <c r="I18" s="27"/>
      <c r="J18" s="12">
        <f t="shared" si="1"/>
        <v>67.285664699757021</v>
      </c>
      <c r="K18" s="32"/>
      <c r="L18" s="32"/>
    </row>
    <row r="19" spans="1:12" ht="26.25" customHeight="1" x14ac:dyDescent="0.25">
      <c r="A19" s="33"/>
      <c r="B19" s="34"/>
      <c r="C19" s="35"/>
      <c r="D19" s="9" t="s">
        <v>14</v>
      </c>
      <c r="E19" s="12">
        <v>10</v>
      </c>
      <c r="F19" s="12">
        <v>10</v>
      </c>
      <c r="G19" s="12">
        <v>10</v>
      </c>
      <c r="H19" s="27">
        <f t="shared" si="0"/>
        <v>0</v>
      </c>
      <c r="I19" s="27"/>
      <c r="J19" s="12">
        <f t="shared" si="1"/>
        <v>100</v>
      </c>
      <c r="K19" s="32"/>
      <c r="L19" s="32"/>
    </row>
    <row r="20" spans="1:12" ht="26.25" customHeight="1" x14ac:dyDescent="0.25">
      <c r="A20" s="33" t="s">
        <v>45</v>
      </c>
      <c r="B20" s="61" t="s">
        <v>19</v>
      </c>
      <c r="C20" s="64" t="s">
        <v>10</v>
      </c>
      <c r="D20" s="9" t="s">
        <v>11</v>
      </c>
      <c r="E20" s="12">
        <v>0</v>
      </c>
      <c r="F20" s="12">
        <v>0</v>
      </c>
      <c r="G20" s="12">
        <v>0</v>
      </c>
      <c r="H20" s="27">
        <f t="shared" si="0"/>
        <v>0</v>
      </c>
      <c r="I20" s="27"/>
      <c r="J20" s="12"/>
      <c r="K20" s="36"/>
      <c r="L20" s="36"/>
    </row>
    <row r="21" spans="1:12" ht="26.25" customHeight="1" x14ac:dyDescent="0.25">
      <c r="A21" s="33"/>
      <c r="B21" s="62"/>
      <c r="C21" s="65"/>
      <c r="D21" s="9" t="s">
        <v>13</v>
      </c>
      <c r="E21" s="12">
        <v>1430</v>
      </c>
      <c r="F21" s="12">
        <v>1430</v>
      </c>
      <c r="G21" s="12">
        <v>779.7</v>
      </c>
      <c r="H21" s="27">
        <f t="shared" si="0"/>
        <v>650.29999999999995</v>
      </c>
      <c r="I21" s="27"/>
      <c r="J21" s="12">
        <f t="shared" si="1"/>
        <v>54.524475524475527</v>
      </c>
      <c r="K21" s="36"/>
      <c r="L21" s="36"/>
    </row>
    <row r="22" spans="1:12" ht="26.25" customHeight="1" x14ac:dyDescent="0.25">
      <c r="A22" s="33"/>
      <c r="B22" s="63"/>
      <c r="C22" s="66"/>
      <c r="D22" s="9" t="s">
        <v>14</v>
      </c>
      <c r="E22" s="12">
        <v>0</v>
      </c>
      <c r="F22" s="12">
        <v>0</v>
      </c>
      <c r="G22" s="12">
        <v>0</v>
      </c>
      <c r="H22" s="27">
        <f t="shared" si="0"/>
        <v>0</v>
      </c>
      <c r="I22" s="27"/>
      <c r="J22" s="12"/>
      <c r="K22" s="36"/>
      <c r="L22" s="36"/>
    </row>
    <row r="23" spans="1:12" ht="26.25" customHeight="1" x14ac:dyDescent="0.25">
      <c r="A23" s="33" t="s">
        <v>46</v>
      </c>
      <c r="B23" s="34" t="s">
        <v>20</v>
      </c>
      <c r="C23" s="35" t="s">
        <v>10</v>
      </c>
      <c r="D23" s="9" t="s">
        <v>11</v>
      </c>
      <c r="E23" s="12">
        <v>0</v>
      </c>
      <c r="F23" s="12">
        <v>0</v>
      </c>
      <c r="G23" s="12">
        <v>0</v>
      </c>
      <c r="H23" s="27">
        <f t="shared" si="0"/>
        <v>0</v>
      </c>
      <c r="I23" s="27"/>
      <c r="J23" s="12"/>
      <c r="K23" s="36"/>
      <c r="L23" s="36"/>
    </row>
    <row r="24" spans="1:12" ht="26.25" customHeight="1" x14ac:dyDescent="0.25">
      <c r="A24" s="33"/>
      <c r="B24" s="34"/>
      <c r="C24" s="35"/>
      <c r="D24" s="9" t="s">
        <v>13</v>
      </c>
      <c r="E24" s="12">
        <v>19075</v>
      </c>
      <c r="F24" s="12">
        <v>19075</v>
      </c>
      <c r="G24" s="12">
        <v>15820.4</v>
      </c>
      <c r="H24" s="27">
        <f t="shared" si="0"/>
        <v>3254.6000000000004</v>
      </c>
      <c r="I24" s="27"/>
      <c r="J24" s="12">
        <f t="shared" si="1"/>
        <v>82.937876802096994</v>
      </c>
      <c r="K24" s="36"/>
      <c r="L24" s="36"/>
    </row>
    <row r="25" spans="1:12" ht="26.25" customHeight="1" x14ac:dyDescent="0.25">
      <c r="A25" s="33"/>
      <c r="B25" s="34"/>
      <c r="C25" s="35"/>
      <c r="D25" s="9" t="s">
        <v>14</v>
      </c>
      <c r="E25" s="12">
        <v>200</v>
      </c>
      <c r="F25" s="12">
        <v>200</v>
      </c>
      <c r="G25" s="12">
        <v>130.19999999999999</v>
      </c>
      <c r="H25" s="27">
        <f t="shared" si="0"/>
        <v>69.800000000000011</v>
      </c>
      <c r="I25" s="27"/>
      <c r="J25" s="12">
        <f t="shared" si="1"/>
        <v>65.099999999999994</v>
      </c>
      <c r="K25" s="36"/>
      <c r="L25" s="36"/>
    </row>
    <row r="26" spans="1:12" ht="26.25" customHeight="1" x14ac:dyDescent="0.25">
      <c r="A26" s="16"/>
      <c r="B26" s="49" t="s">
        <v>21</v>
      </c>
      <c r="C26" s="35" t="s">
        <v>10</v>
      </c>
      <c r="D26" s="9" t="s">
        <v>11</v>
      </c>
      <c r="E26" s="12">
        <f>E12+E17+E20+E23</f>
        <v>562.5</v>
      </c>
      <c r="F26" s="12">
        <f t="shared" ref="F26:G26" si="2">F12+F17+F20+F23</f>
        <v>984.5</v>
      </c>
      <c r="G26" s="12">
        <f t="shared" si="2"/>
        <v>30</v>
      </c>
      <c r="H26" s="27">
        <f t="shared" si="0"/>
        <v>954.5</v>
      </c>
      <c r="I26" s="27"/>
      <c r="J26" s="12">
        <f t="shared" si="1"/>
        <v>3.0472320975114271</v>
      </c>
      <c r="K26" s="36"/>
      <c r="L26" s="36"/>
    </row>
    <row r="27" spans="1:12" ht="26.25" customHeight="1" x14ac:dyDescent="0.25">
      <c r="A27" s="18"/>
      <c r="B27" s="50"/>
      <c r="C27" s="35"/>
      <c r="D27" s="9" t="s">
        <v>13</v>
      </c>
      <c r="E27" s="12">
        <f t="shared" ref="E27:G28" si="3">E13+E18+E21+E24</f>
        <v>21843.7</v>
      </c>
      <c r="F27" s="12">
        <f t="shared" si="3"/>
        <v>21865.9</v>
      </c>
      <c r="G27" s="12">
        <f t="shared" si="3"/>
        <v>17098.8</v>
      </c>
      <c r="H27" s="27">
        <f t="shared" si="0"/>
        <v>4767.1000000000022</v>
      </c>
      <c r="I27" s="27"/>
      <c r="J27" s="12">
        <f t="shared" si="1"/>
        <v>78.198473422086437</v>
      </c>
      <c r="K27" s="36"/>
      <c r="L27" s="36"/>
    </row>
    <row r="28" spans="1:12" ht="26.25" customHeight="1" x14ac:dyDescent="0.25">
      <c r="A28" s="18"/>
      <c r="B28" s="50"/>
      <c r="C28" s="35"/>
      <c r="D28" s="9" t="s">
        <v>14</v>
      </c>
      <c r="E28" s="12">
        <f t="shared" si="3"/>
        <v>510</v>
      </c>
      <c r="F28" s="12">
        <f t="shared" si="3"/>
        <v>510</v>
      </c>
      <c r="G28" s="12">
        <f t="shared" si="3"/>
        <v>440.2</v>
      </c>
      <c r="H28" s="27">
        <f t="shared" si="0"/>
        <v>69.800000000000011</v>
      </c>
      <c r="I28" s="27"/>
      <c r="J28" s="12">
        <f t="shared" si="1"/>
        <v>86.313725490196077</v>
      </c>
      <c r="K28" s="36"/>
      <c r="L28" s="36"/>
    </row>
    <row r="29" spans="1:12" ht="26.25" customHeight="1" x14ac:dyDescent="0.25">
      <c r="A29" s="18"/>
      <c r="B29" s="50"/>
      <c r="C29" s="35" t="s">
        <v>15</v>
      </c>
      <c r="D29" s="9" t="s">
        <v>11</v>
      </c>
      <c r="E29" s="12">
        <f>E15</f>
        <v>45229</v>
      </c>
      <c r="F29" s="12">
        <f t="shared" ref="F29:G29" si="4">F15</f>
        <v>185229</v>
      </c>
      <c r="G29" s="12">
        <f t="shared" si="4"/>
        <v>78462.2</v>
      </c>
      <c r="H29" s="27">
        <f t="shared" si="0"/>
        <v>106766.8</v>
      </c>
      <c r="I29" s="27"/>
      <c r="J29" s="12">
        <f t="shared" si="1"/>
        <v>42.359565726749047</v>
      </c>
      <c r="K29" s="36"/>
      <c r="L29" s="36"/>
    </row>
    <row r="30" spans="1:12" ht="26.25" customHeight="1" x14ac:dyDescent="0.25">
      <c r="A30" s="18"/>
      <c r="B30" s="51"/>
      <c r="C30" s="35"/>
      <c r="D30" s="9" t="s">
        <v>13</v>
      </c>
      <c r="E30" s="12">
        <f>E16</f>
        <v>9793.5</v>
      </c>
      <c r="F30" s="12">
        <f t="shared" ref="F30:G30" si="5">F16</f>
        <v>9793.5</v>
      </c>
      <c r="G30" s="12">
        <f t="shared" si="5"/>
        <v>4173.3999999999996</v>
      </c>
      <c r="H30" s="27">
        <f t="shared" si="0"/>
        <v>5620.1</v>
      </c>
      <c r="I30" s="27"/>
      <c r="J30" s="12">
        <f t="shared" si="1"/>
        <v>42.613978659314853</v>
      </c>
      <c r="K30" s="36"/>
      <c r="L30" s="36"/>
    </row>
    <row r="31" spans="1:12" ht="26.25" customHeight="1" x14ac:dyDescent="0.25">
      <c r="A31" s="17"/>
      <c r="B31" s="36" t="s">
        <v>22</v>
      </c>
      <c r="C31" s="36"/>
      <c r="D31" s="24"/>
      <c r="E31" s="22">
        <f>SUM(E26:E30)</f>
        <v>77938.7</v>
      </c>
      <c r="F31" s="22">
        <f t="shared" ref="F31:I31" si="6">SUM(F26:F30)</f>
        <v>218382.9</v>
      </c>
      <c r="G31" s="22">
        <f t="shared" si="6"/>
        <v>100204.59999999999</v>
      </c>
      <c r="H31" s="27">
        <f t="shared" si="6"/>
        <v>118178.30000000002</v>
      </c>
      <c r="I31" s="27">
        <f t="shared" si="6"/>
        <v>0</v>
      </c>
      <c r="J31" s="22">
        <f t="shared" ref="J31" si="7">G31/F31*100</f>
        <v>45.884819736343822</v>
      </c>
      <c r="K31" s="48"/>
      <c r="L31" s="48"/>
    </row>
    <row r="32" spans="1:12" ht="47.25" customHeight="1" x14ac:dyDescent="0.25">
      <c r="A32" s="73" t="s">
        <v>47</v>
      </c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5"/>
    </row>
    <row r="33" spans="1:12" ht="26.25" customHeight="1" x14ac:dyDescent="0.25">
      <c r="A33" s="54" t="s">
        <v>48</v>
      </c>
      <c r="B33" s="61" t="s">
        <v>23</v>
      </c>
      <c r="C33" s="64" t="s">
        <v>10</v>
      </c>
      <c r="D33" s="9" t="s">
        <v>11</v>
      </c>
      <c r="E33" s="12">
        <v>589.5</v>
      </c>
      <c r="F33" s="12">
        <v>300</v>
      </c>
      <c r="G33" s="12">
        <v>230.4</v>
      </c>
      <c r="H33" s="27">
        <f>F33-G33</f>
        <v>69.599999999999994</v>
      </c>
      <c r="I33" s="27"/>
      <c r="J33" s="12">
        <f>G33/F33*100</f>
        <v>76.8</v>
      </c>
      <c r="K33" s="37"/>
      <c r="L33" s="37"/>
    </row>
    <row r="34" spans="1:12" ht="26.25" customHeight="1" x14ac:dyDescent="0.25">
      <c r="A34" s="55"/>
      <c r="B34" s="62"/>
      <c r="C34" s="65"/>
      <c r="D34" s="9" t="s">
        <v>13</v>
      </c>
      <c r="E34" s="12">
        <v>3567.7</v>
      </c>
      <c r="F34" s="12">
        <v>3545.5</v>
      </c>
      <c r="G34" s="12">
        <v>2423.5</v>
      </c>
      <c r="H34" s="27">
        <f t="shared" ref="H34:H62" si="8">F34-G34</f>
        <v>1122</v>
      </c>
      <c r="I34" s="27"/>
      <c r="J34" s="12">
        <f t="shared" ref="J34:J62" si="9">G34/F34*100</f>
        <v>68.354251868565783</v>
      </c>
      <c r="K34" s="37"/>
      <c r="L34" s="37"/>
    </row>
    <row r="35" spans="1:12" ht="26.25" customHeight="1" x14ac:dyDescent="0.25">
      <c r="A35" s="55"/>
      <c r="B35" s="62"/>
      <c r="C35" s="66"/>
      <c r="D35" s="9" t="s">
        <v>14</v>
      </c>
      <c r="E35" s="12">
        <v>0</v>
      </c>
      <c r="F35" s="12">
        <v>0</v>
      </c>
      <c r="G35" s="12">
        <v>0</v>
      </c>
      <c r="H35" s="27">
        <f t="shared" si="8"/>
        <v>0</v>
      </c>
      <c r="I35" s="27"/>
      <c r="J35" s="12"/>
      <c r="K35" s="37"/>
      <c r="L35" s="37"/>
    </row>
    <row r="36" spans="1:12" ht="26.25" customHeight="1" x14ac:dyDescent="0.25">
      <c r="A36" s="56"/>
      <c r="B36" s="63"/>
      <c r="C36" s="9" t="s">
        <v>24</v>
      </c>
      <c r="D36" s="9" t="s">
        <v>11</v>
      </c>
      <c r="E36" s="12">
        <v>40.299999999999997</v>
      </c>
      <c r="F36" s="12">
        <v>40.299999999999997</v>
      </c>
      <c r="G36" s="12">
        <v>34.1</v>
      </c>
      <c r="H36" s="27">
        <f t="shared" si="8"/>
        <v>6.1999999999999957</v>
      </c>
      <c r="I36" s="27"/>
      <c r="J36" s="12">
        <f t="shared" si="9"/>
        <v>84.615384615384627</v>
      </c>
      <c r="K36" s="37"/>
      <c r="L36" s="37"/>
    </row>
    <row r="37" spans="1:12" ht="26.25" customHeight="1" x14ac:dyDescent="0.25">
      <c r="A37" s="54" t="s">
        <v>49</v>
      </c>
      <c r="B37" s="61" t="s">
        <v>25</v>
      </c>
      <c r="C37" s="64" t="s">
        <v>10</v>
      </c>
      <c r="D37" s="9" t="s">
        <v>11</v>
      </c>
      <c r="E37" s="12">
        <v>0</v>
      </c>
      <c r="F37" s="12">
        <v>0</v>
      </c>
      <c r="G37" s="12">
        <v>0</v>
      </c>
      <c r="H37" s="27">
        <f t="shared" si="8"/>
        <v>0</v>
      </c>
      <c r="I37" s="27"/>
      <c r="J37" s="12"/>
      <c r="K37" s="37"/>
      <c r="L37" s="37"/>
    </row>
    <row r="38" spans="1:12" ht="26.25" customHeight="1" x14ac:dyDescent="0.25">
      <c r="A38" s="55"/>
      <c r="B38" s="62"/>
      <c r="C38" s="65"/>
      <c r="D38" s="9" t="s">
        <v>13</v>
      </c>
      <c r="E38" s="12">
        <v>30</v>
      </c>
      <c r="F38" s="12">
        <v>30</v>
      </c>
      <c r="G38" s="12">
        <v>0</v>
      </c>
      <c r="H38" s="27">
        <f t="shared" si="8"/>
        <v>30</v>
      </c>
      <c r="I38" s="27"/>
      <c r="J38" s="12">
        <f t="shared" si="9"/>
        <v>0</v>
      </c>
      <c r="K38" s="37"/>
      <c r="L38" s="37"/>
    </row>
    <row r="39" spans="1:12" ht="26.25" customHeight="1" x14ac:dyDescent="0.25">
      <c r="A39" s="56"/>
      <c r="B39" s="63"/>
      <c r="C39" s="66"/>
      <c r="D39" s="9" t="s">
        <v>14</v>
      </c>
      <c r="E39" s="12">
        <v>0</v>
      </c>
      <c r="F39" s="12">
        <v>0</v>
      </c>
      <c r="G39" s="12">
        <v>0</v>
      </c>
      <c r="H39" s="27">
        <f t="shared" si="8"/>
        <v>0</v>
      </c>
      <c r="I39" s="27"/>
      <c r="J39" s="12"/>
      <c r="K39" s="37"/>
      <c r="L39" s="37"/>
    </row>
    <row r="40" spans="1:12" ht="26.25" customHeight="1" x14ac:dyDescent="0.25">
      <c r="A40" s="54" t="s">
        <v>50</v>
      </c>
      <c r="B40" s="57" t="s">
        <v>26</v>
      </c>
      <c r="C40" s="35" t="s">
        <v>10</v>
      </c>
      <c r="D40" s="9" t="s">
        <v>11</v>
      </c>
      <c r="E40" s="12">
        <v>1694.6</v>
      </c>
      <c r="F40" s="12">
        <v>1694.6</v>
      </c>
      <c r="G40" s="12">
        <v>460.4</v>
      </c>
      <c r="H40" s="27">
        <f t="shared" si="8"/>
        <v>1234.1999999999998</v>
      </c>
      <c r="I40" s="27"/>
      <c r="J40" s="12">
        <f t="shared" si="9"/>
        <v>27.16865336952673</v>
      </c>
      <c r="K40" s="37"/>
      <c r="L40" s="37"/>
    </row>
    <row r="41" spans="1:12" ht="26.25" customHeight="1" x14ac:dyDescent="0.25">
      <c r="A41" s="55"/>
      <c r="B41" s="57"/>
      <c r="C41" s="35"/>
      <c r="D41" s="9" t="s">
        <v>13</v>
      </c>
      <c r="E41" s="12">
        <v>26493.4</v>
      </c>
      <c r="F41" s="12">
        <v>26493.4</v>
      </c>
      <c r="G41" s="12">
        <v>18496.400000000001</v>
      </c>
      <c r="H41" s="27">
        <f t="shared" si="8"/>
        <v>7997</v>
      </c>
      <c r="I41" s="27"/>
      <c r="J41" s="12">
        <f t="shared" si="9"/>
        <v>69.815123766673963</v>
      </c>
      <c r="K41" s="37"/>
      <c r="L41" s="37"/>
    </row>
    <row r="42" spans="1:12" ht="67.5" customHeight="1" x14ac:dyDescent="0.25">
      <c r="A42" s="56"/>
      <c r="B42" s="57"/>
      <c r="C42" s="35"/>
      <c r="D42" s="9" t="s">
        <v>14</v>
      </c>
      <c r="E42" s="12">
        <v>100</v>
      </c>
      <c r="F42" s="12">
        <v>557.20000000000005</v>
      </c>
      <c r="G42" s="12">
        <v>483.9</v>
      </c>
      <c r="H42" s="27">
        <f t="shared" si="8"/>
        <v>73.300000000000068</v>
      </c>
      <c r="I42" s="27"/>
      <c r="J42" s="12">
        <f t="shared" si="9"/>
        <v>86.844938980617357</v>
      </c>
      <c r="K42" s="52" t="s">
        <v>60</v>
      </c>
      <c r="L42" s="53"/>
    </row>
    <row r="43" spans="1:12" ht="26.25" customHeight="1" x14ac:dyDescent="0.25">
      <c r="A43" s="54"/>
      <c r="B43" s="49" t="s">
        <v>27</v>
      </c>
      <c r="C43" s="35" t="s">
        <v>10</v>
      </c>
      <c r="D43" s="9" t="s">
        <v>11</v>
      </c>
      <c r="E43" s="12">
        <f>E33+E37+E40</f>
        <v>2284.1</v>
      </c>
      <c r="F43" s="12">
        <f t="shared" ref="F43:G43" si="10">F33+F37+F40</f>
        <v>1994.6</v>
      </c>
      <c r="G43" s="12">
        <f t="shared" si="10"/>
        <v>690.8</v>
      </c>
      <c r="H43" s="27">
        <f t="shared" si="8"/>
        <v>1303.8</v>
      </c>
      <c r="I43" s="27"/>
      <c r="J43" s="12">
        <f t="shared" si="9"/>
        <v>34.633510478291385</v>
      </c>
      <c r="K43" s="37"/>
      <c r="L43" s="37"/>
    </row>
    <row r="44" spans="1:12" ht="26.25" customHeight="1" x14ac:dyDescent="0.25">
      <c r="A44" s="55"/>
      <c r="B44" s="50"/>
      <c r="C44" s="35"/>
      <c r="D44" s="9" t="s">
        <v>13</v>
      </c>
      <c r="E44" s="12">
        <f t="shared" ref="E44:G44" si="11">E34+E38+E41</f>
        <v>30091.100000000002</v>
      </c>
      <c r="F44" s="12">
        <f t="shared" si="11"/>
        <v>30068.9</v>
      </c>
      <c r="G44" s="12">
        <f t="shared" si="11"/>
        <v>20919.900000000001</v>
      </c>
      <c r="H44" s="27">
        <f t="shared" si="8"/>
        <v>9149</v>
      </c>
      <c r="I44" s="27"/>
      <c r="J44" s="12">
        <f t="shared" si="9"/>
        <v>69.573213519616615</v>
      </c>
      <c r="K44" s="37"/>
      <c r="L44" s="37"/>
    </row>
    <row r="45" spans="1:12" ht="26.25" customHeight="1" x14ac:dyDescent="0.25">
      <c r="A45" s="55"/>
      <c r="B45" s="50"/>
      <c r="C45" s="35"/>
      <c r="D45" s="9" t="s">
        <v>14</v>
      </c>
      <c r="E45" s="12">
        <f t="shared" ref="E45:G45" si="12">E35+E39+E42</f>
        <v>100</v>
      </c>
      <c r="F45" s="12">
        <f t="shared" si="12"/>
        <v>557.20000000000005</v>
      </c>
      <c r="G45" s="12">
        <f t="shared" si="12"/>
        <v>483.9</v>
      </c>
      <c r="H45" s="27">
        <f t="shared" si="8"/>
        <v>73.300000000000068</v>
      </c>
      <c r="I45" s="27"/>
      <c r="J45" s="12">
        <f t="shared" si="9"/>
        <v>86.844938980617357</v>
      </c>
      <c r="K45" s="37"/>
      <c r="L45" s="37"/>
    </row>
    <row r="46" spans="1:12" ht="26.25" customHeight="1" x14ac:dyDescent="0.25">
      <c r="A46" s="56"/>
      <c r="B46" s="51"/>
      <c r="C46" s="9" t="s">
        <v>24</v>
      </c>
      <c r="D46" s="9" t="s">
        <v>11</v>
      </c>
      <c r="E46" s="12">
        <f>E36</f>
        <v>40.299999999999997</v>
      </c>
      <c r="F46" s="12">
        <f t="shared" ref="F46:G46" si="13">F36</f>
        <v>40.299999999999997</v>
      </c>
      <c r="G46" s="12">
        <f t="shared" si="13"/>
        <v>34.1</v>
      </c>
      <c r="H46" s="27">
        <f t="shared" si="8"/>
        <v>6.1999999999999957</v>
      </c>
      <c r="I46" s="27"/>
      <c r="J46" s="12">
        <f t="shared" si="9"/>
        <v>84.615384615384627</v>
      </c>
      <c r="K46" s="37"/>
      <c r="L46" s="37"/>
    </row>
    <row r="47" spans="1:12" ht="26.25" customHeight="1" x14ac:dyDescent="0.25">
      <c r="A47" s="5"/>
      <c r="B47" s="36" t="s">
        <v>22</v>
      </c>
      <c r="C47" s="36"/>
      <c r="D47" s="11"/>
      <c r="E47" s="12">
        <v>32515.5</v>
      </c>
      <c r="F47" s="12">
        <v>31613.8</v>
      </c>
      <c r="G47" s="13">
        <v>21671.5</v>
      </c>
      <c r="H47" s="27">
        <f t="shared" si="8"/>
        <v>9942.2999999999993</v>
      </c>
      <c r="I47" s="27"/>
      <c r="J47" s="12">
        <f t="shared" si="9"/>
        <v>68.550759478455618</v>
      </c>
      <c r="K47" s="37"/>
      <c r="L47" s="37"/>
    </row>
    <row r="48" spans="1:12" ht="27" customHeight="1" x14ac:dyDescent="0.25">
      <c r="A48" s="59"/>
      <c r="B48" s="48" t="s">
        <v>59</v>
      </c>
      <c r="C48" s="48"/>
      <c r="D48" s="14" t="s">
        <v>11</v>
      </c>
      <c r="E48" s="15">
        <f>E26+E29+E43+E46</f>
        <v>48115.9</v>
      </c>
      <c r="F48" s="15">
        <f t="shared" ref="F48:G48" si="14">F26+F29+F43+F46</f>
        <v>188248.4</v>
      </c>
      <c r="G48" s="15">
        <f t="shared" si="14"/>
        <v>79217.100000000006</v>
      </c>
      <c r="H48" s="58">
        <f t="shared" si="8"/>
        <v>109031.29999999999</v>
      </c>
      <c r="I48" s="58"/>
      <c r="J48" s="15">
        <f t="shared" si="9"/>
        <v>42.081154474619709</v>
      </c>
      <c r="K48" s="36"/>
      <c r="L48" s="36"/>
    </row>
    <row r="49" spans="1:13" ht="27" customHeight="1" x14ac:dyDescent="0.25">
      <c r="A49" s="59"/>
      <c r="B49" s="48"/>
      <c r="C49" s="48"/>
      <c r="D49" s="14" t="s">
        <v>28</v>
      </c>
      <c r="E49" s="15">
        <f>E27+E30+E44</f>
        <v>61728.3</v>
      </c>
      <c r="F49" s="15">
        <f t="shared" ref="F49:G49" si="15">F27+F30+F44</f>
        <v>61728.3</v>
      </c>
      <c r="G49" s="15">
        <f t="shared" si="15"/>
        <v>42192.1</v>
      </c>
      <c r="H49" s="58">
        <f t="shared" si="8"/>
        <v>19536.200000000004</v>
      </c>
      <c r="I49" s="58"/>
      <c r="J49" s="15">
        <f t="shared" si="9"/>
        <v>68.351307261013176</v>
      </c>
      <c r="K49" s="36"/>
      <c r="L49" s="36"/>
    </row>
    <row r="50" spans="1:13" ht="27" customHeight="1" x14ac:dyDescent="0.25">
      <c r="A50" s="59"/>
      <c r="B50" s="48"/>
      <c r="C50" s="48"/>
      <c r="D50" s="14" t="s">
        <v>14</v>
      </c>
      <c r="E50" s="15">
        <f>E28+E45</f>
        <v>610</v>
      </c>
      <c r="F50" s="15">
        <f t="shared" ref="F50:G50" si="16">F28+F45</f>
        <v>1067.2</v>
      </c>
      <c r="G50" s="15">
        <f t="shared" si="16"/>
        <v>924.09999999999991</v>
      </c>
      <c r="H50" s="58">
        <f t="shared" si="8"/>
        <v>143.10000000000014</v>
      </c>
      <c r="I50" s="58"/>
      <c r="J50" s="15">
        <f t="shared" si="9"/>
        <v>86.591079460269853</v>
      </c>
      <c r="K50" s="36"/>
      <c r="L50" s="36"/>
    </row>
    <row r="51" spans="1:13" ht="27" customHeight="1" x14ac:dyDescent="0.25">
      <c r="A51" s="59"/>
      <c r="B51" s="48"/>
      <c r="C51" s="48"/>
      <c r="D51" s="14" t="s">
        <v>22</v>
      </c>
      <c r="E51" s="15">
        <v>110454.2</v>
      </c>
      <c r="F51" s="15">
        <v>251043.9</v>
      </c>
      <c r="G51" s="15">
        <v>122333.3</v>
      </c>
      <c r="H51" s="58">
        <f t="shared" si="8"/>
        <v>128710.59999999999</v>
      </c>
      <c r="I51" s="58"/>
      <c r="J51" s="15">
        <f t="shared" si="9"/>
        <v>48.729843664793293</v>
      </c>
      <c r="K51" s="36"/>
      <c r="L51" s="36"/>
    </row>
    <row r="52" spans="1:13" s="20" customFormat="1" ht="27" customHeight="1" x14ac:dyDescent="0.25">
      <c r="A52" s="23"/>
      <c r="B52" s="38" t="s">
        <v>58</v>
      </c>
      <c r="C52" s="39"/>
      <c r="D52" s="39"/>
      <c r="E52" s="39"/>
      <c r="F52" s="39"/>
      <c r="G52" s="39"/>
      <c r="H52" s="39"/>
      <c r="I52" s="39"/>
      <c r="J52" s="39"/>
      <c r="K52" s="39"/>
      <c r="L52" s="40"/>
    </row>
    <row r="53" spans="1:13" ht="39.75" customHeight="1" x14ac:dyDescent="0.25">
      <c r="A53" s="59"/>
      <c r="B53" s="36" t="s">
        <v>29</v>
      </c>
      <c r="C53" s="36"/>
      <c r="D53" s="11" t="s">
        <v>11</v>
      </c>
      <c r="E53" s="12">
        <f t="shared" ref="E53:G54" si="17">E48-E57-E60</f>
        <v>2846.6000000000013</v>
      </c>
      <c r="F53" s="12">
        <f t="shared" si="17"/>
        <v>2979.099999999994</v>
      </c>
      <c r="G53" s="12">
        <f t="shared" si="17"/>
        <v>720.80000000000871</v>
      </c>
      <c r="H53" s="27">
        <f t="shared" si="8"/>
        <v>2258.2999999999852</v>
      </c>
      <c r="I53" s="27"/>
      <c r="J53" s="12">
        <f t="shared" si="9"/>
        <v>24.195226746333127</v>
      </c>
      <c r="K53" s="60" t="s">
        <v>30</v>
      </c>
      <c r="L53" s="60"/>
      <c r="M53" s="19"/>
    </row>
    <row r="54" spans="1:13" ht="27" customHeight="1" x14ac:dyDescent="0.25">
      <c r="A54" s="59"/>
      <c r="B54" s="36"/>
      <c r="C54" s="36"/>
      <c r="D54" s="11" t="s">
        <v>28</v>
      </c>
      <c r="E54" s="12">
        <f t="shared" si="17"/>
        <v>51934.8</v>
      </c>
      <c r="F54" s="12">
        <f t="shared" si="17"/>
        <v>51934.8</v>
      </c>
      <c r="G54" s="12">
        <f t="shared" si="17"/>
        <v>38018.699999999997</v>
      </c>
      <c r="H54" s="27">
        <f t="shared" si="8"/>
        <v>13916.100000000006</v>
      </c>
      <c r="I54" s="27"/>
      <c r="J54" s="12">
        <f t="shared" si="9"/>
        <v>73.204672011830212</v>
      </c>
      <c r="K54" s="36"/>
      <c r="L54" s="36"/>
      <c r="M54" s="19"/>
    </row>
    <row r="55" spans="1:13" ht="27" customHeight="1" x14ac:dyDescent="0.25">
      <c r="A55" s="59"/>
      <c r="B55" s="36"/>
      <c r="C55" s="36"/>
      <c r="D55" s="11" t="s">
        <v>14</v>
      </c>
      <c r="E55" s="12">
        <f>E50</f>
        <v>610</v>
      </c>
      <c r="F55" s="12">
        <f t="shared" ref="F55:G55" si="18">F50</f>
        <v>1067.2</v>
      </c>
      <c r="G55" s="12">
        <f t="shared" si="18"/>
        <v>924.09999999999991</v>
      </c>
      <c r="H55" s="27">
        <f t="shared" si="8"/>
        <v>143.10000000000014</v>
      </c>
      <c r="I55" s="27"/>
      <c r="J55" s="15">
        <f t="shared" si="9"/>
        <v>86.591079460269853</v>
      </c>
      <c r="K55" s="36"/>
      <c r="L55" s="36"/>
      <c r="M55" s="19"/>
    </row>
    <row r="56" spans="1:13" ht="27" customHeight="1" x14ac:dyDescent="0.25">
      <c r="A56" s="59"/>
      <c r="B56" s="36"/>
      <c r="C56" s="36"/>
      <c r="D56" s="14" t="s">
        <v>31</v>
      </c>
      <c r="E56" s="15">
        <f>SUM(E53:E55)</f>
        <v>55391.4</v>
      </c>
      <c r="F56" s="15">
        <f t="shared" ref="F56:G56" si="19">SUM(F53:F55)</f>
        <v>55981.099999999991</v>
      </c>
      <c r="G56" s="15">
        <f t="shared" si="19"/>
        <v>39663.600000000006</v>
      </c>
      <c r="H56" s="58">
        <f>F56-G56</f>
        <v>16317.499999999985</v>
      </c>
      <c r="I56" s="58"/>
      <c r="J56" s="12">
        <f t="shared" si="9"/>
        <v>70.851769615102256</v>
      </c>
      <c r="K56" s="36"/>
      <c r="L56" s="36"/>
      <c r="M56" s="19"/>
    </row>
    <row r="57" spans="1:13" ht="27" customHeight="1" x14ac:dyDescent="0.25">
      <c r="A57" s="59"/>
      <c r="B57" s="36" t="s">
        <v>32</v>
      </c>
      <c r="C57" s="36"/>
      <c r="D57" s="11" t="s">
        <v>11</v>
      </c>
      <c r="E57" s="12">
        <v>45229</v>
      </c>
      <c r="F57" s="12">
        <v>185229</v>
      </c>
      <c r="G57" s="12">
        <v>78462.2</v>
      </c>
      <c r="H57" s="27">
        <f t="shared" si="8"/>
        <v>106766.8</v>
      </c>
      <c r="I57" s="27"/>
      <c r="J57" s="12">
        <f t="shared" si="9"/>
        <v>42.359565726749047</v>
      </c>
      <c r="K57" s="36"/>
      <c r="L57" s="36"/>
    </row>
    <row r="58" spans="1:13" ht="27" customHeight="1" x14ac:dyDescent="0.25">
      <c r="A58" s="59"/>
      <c r="B58" s="36"/>
      <c r="C58" s="36"/>
      <c r="D58" s="11" t="s">
        <v>13</v>
      </c>
      <c r="E58" s="12">
        <v>9793.5</v>
      </c>
      <c r="F58" s="12">
        <v>9793.5</v>
      </c>
      <c r="G58" s="12">
        <v>4173.3999999999996</v>
      </c>
      <c r="H58" s="27">
        <f t="shared" si="8"/>
        <v>5620.1</v>
      </c>
      <c r="I58" s="27"/>
      <c r="J58" s="12">
        <f t="shared" si="9"/>
        <v>42.613978659314853</v>
      </c>
      <c r="K58" s="36"/>
      <c r="L58" s="36"/>
    </row>
    <row r="59" spans="1:13" ht="27" customHeight="1" x14ac:dyDescent="0.25">
      <c r="A59" s="59"/>
      <c r="B59" s="36"/>
      <c r="C59" s="36"/>
      <c r="D59" s="14" t="s">
        <v>33</v>
      </c>
      <c r="E59" s="15">
        <v>55022.5</v>
      </c>
      <c r="F59" s="15">
        <v>195022.5</v>
      </c>
      <c r="G59" s="15">
        <v>82635.600000000006</v>
      </c>
      <c r="H59" s="58">
        <f t="shared" si="8"/>
        <v>112386.9</v>
      </c>
      <c r="I59" s="58"/>
      <c r="J59" s="15">
        <f t="shared" si="9"/>
        <v>42.372341652886206</v>
      </c>
      <c r="K59" s="36"/>
      <c r="L59" s="36"/>
    </row>
    <row r="60" spans="1:13" ht="27" customHeight="1" x14ac:dyDescent="0.25">
      <c r="A60" s="59"/>
      <c r="B60" s="36" t="s">
        <v>34</v>
      </c>
      <c r="C60" s="36"/>
      <c r="D60" s="11" t="s">
        <v>11</v>
      </c>
      <c r="E60" s="12">
        <f>E46</f>
        <v>40.299999999999997</v>
      </c>
      <c r="F60" s="12">
        <f t="shared" ref="F60:G60" si="20">F46</f>
        <v>40.299999999999997</v>
      </c>
      <c r="G60" s="12">
        <f t="shared" si="20"/>
        <v>34.1</v>
      </c>
      <c r="H60" s="27">
        <f t="shared" si="8"/>
        <v>6.1999999999999957</v>
      </c>
      <c r="I60" s="27"/>
      <c r="J60" s="12">
        <f t="shared" si="9"/>
        <v>84.615384615384627</v>
      </c>
      <c r="K60" s="36"/>
      <c r="L60" s="36"/>
    </row>
    <row r="61" spans="1:13" ht="27" customHeight="1" x14ac:dyDescent="0.25">
      <c r="A61" s="59"/>
      <c r="B61" s="36"/>
      <c r="C61" s="36"/>
      <c r="D61" s="11" t="s">
        <v>13</v>
      </c>
      <c r="E61" s="12">
        <v>0</v>
      </c>
      <c r="F61" s="12">
        <v>0</v>
      </c>
      <c r="G61" s="12">
        <v>0</v>
      </c>
      <c r="H61" s="27">
        <f t="shared" si="8"/>
        <v>0</v>
      </c>
      <c r="I61" s="27"/>
      <c r="J61" s="12"/>
      <c r="K61" s="36"/>
      <c r="L61" s="36"/>
    </row>
    <row r="62" spans="1:13" ht="27" customHeight="1" x14ac:dyDescent="0.25">
      <c r="A62" s="59"/>
      <c r="B62" s="36"/>
      <c r="C62" s="36"/>
      <c r="D62" s="14" t="s">
        <v>33</v>
      </c>
      <c r="E62" s="15">
        <f>SUM(E60:E61)</f>
        <v>40.299999999999997</v>
      </c>
      <c r="F62" s="15">
        <f t="shared" ref="F62:G62" si="21">SUM(F60:F61)</f>
        <v>40.299999999999997</v>
      </c>
      <c r="G62" s="15">
        <f t="shared" si="21"/>
        <v>34.1</v>
      </c>
      <c r="H62" s="58">
        <f t="shared" si="8"/>
        <v>6.1999999999999957</v>
      </c>
      <c r="I62" s="58"/>
      <c r="J62" s="15">
        <f t="shared" si="9"/>
        <v>84.615384615384627</v>
      </c>
      <c r="K62" s="36"/>
      <c r="L62" s="36"/>
    </row>
    <row r="64" spans="1:13" x14ac:dyDescent="0.25">
      <c r="E64" s="19"/>
    </row>
    <row r="66" spans="1:11" x14ac:dyDescent="0.25">
      <c r="A66" s="25" t="s">
        <v>52</v>
      </c>
      <c r="B66" s="25"/>
      <c r="C66" s="25"/>
      <c r="D66" s="25"/>
      <c r="E66" s="25"/>
      <c r="F66" s="25"/>
      <c r="G66" s="25"/>
      <c r="H66" s="25"/>
      <c r="I66" s="25"/>
      <c r="J66" s="25"/>
      <c r="K66" s="25"/>
    </row>
    <row r="67" spans="1:11" x14ac:dyDescent="0.25">
      <c r="A67" s="25" t="s">
        <v>53</v>
      </c>
      <c r="B67" s="25"/>
      <c r="C67" s="25"/>
      <c r="D67" s="25"/>
      <c r="E67" s="25"/>
      <c r="F67" s="25"/>
      <c r="G67" s="25"/>
      <c r="H67" s="25"/>
      <c r="I67" s="25"/>
      <c r="J67" s="25"/>
      <c r="K67" s="25"/>
    </row>
    <row r="68" spans="1:11" ht="18.75" x14ac:dyDescent="0.25">
      <c r="A68" s="26" t="s">
        <v>54</v>
      </c>
      <c r="B68" s="26"/>
      <c r="C68" s="26"/>
      <c r="D68" s="26"/>
      <c r="E68" s="26"/>
      <c r="F68" s="26"/>
      <c r="G68" s="26"/>
      <c r="H68" s="26"/>
      <c r="I68" s="26"/>
      <c r="J68" s="26"/>
      <c r="K68" s="26"/>
    </row>
    <row r="69" spans="1:11" ht="15.75" x14ac:dyDescent="0.25">
      <c r="A69" s="21"/>
      <c r="B69" s="20"/>
      <c r="C69" s="20"/>
      <c r="D69" s="20"/>
      <c r="E69" s="20"/>
      <c r="F69" s="20"/>
      <c r="G69" s="20"/>
      <c r="H69" s="20"/>
      <c r="I69" s="20"/>
      <c r="J69" s="20"/>
      <c r="K69" s="20"/>
    </row>
    <row r="70" spans="1:11" x14ac:dyDescent="0.25">
      <c r="A70" s="25" t="s">
        <v>55</v>
      </c>
      <c r="B70" s="25"/>
      <c r="C70" s="25"/>
      <c r="D70" s="25"/>
      <c r="E70" s="25"/>
      <c r="F70" s="25"/>
      <c r="G70" s="25"/>
      <c r="H70" s="25"/>
      <c r="I70" s="25"/>
      <c r="J70" s="25"/>
      <c r="K70" s="25"/>
    </row>
    <row r="71" spans="1:11" x14ac:dyDescent="0.25">
      <c r="A71" s="25" t="s">
        <v>56</v>
      </c>
      <c r="B71" s="25"/>
      <c r="C71" s="25"/>
      <c r="D71" s="25"/>
      <c r="E71" s="25"/>
      <c r="F71" s="25"/>
      <c r="G71" s="25"/>
      <c r="H71" s="25"/>
      <c r="I71" s="25"/>
      <c r="J71" s="25"/>
      <c r="K71" s="25"/>
    </row>
    <row r="72" spans="1:11" ht="18.75" x14ac:dyDescent="0.25">
      <c r="A72" s="26" t="s">
        <v>57</v>
      </c>
      <c r="B72" s="26"/>
      <c r="C72" s="26"/>
      <c r="D72" s="26"/>
      <c r="E72" s="26"/>
      <c r="F72" s="26"/>
      <c r="G72" s="26"/>
      <c r="H72" s="26"/>
      <c r="I72" s="26"/>
      <c r="J72" s="26"/>
      <c r="K72" s="26"/>
    </row>
  </sheetData>
  <mergeCells count="162">
    <mergeCell ref="A37:A39"/>
    <mergeCell ref="B37:B39"/>
    <mergeCell ref="C37:C39"/>
    <mergeCell ref="C33:C35"/>
    <mergeCell ref="C15:C16"/>
    <mergeCell ref="C12:C14"/>
    <mergeCell ref="A32:L32"/>
    <mergeCell ref="A33:A36"/>
    <mergeCell ref="B33:B36"/>
    <mergeCell ref="H39:I39"/>
    <mergeCell ref="K39:L39"/>
    <mergeCell ref="H36:I36"/>
    <mergeCell ref="K36:L36"/>
    <mergeCell ref="H37:I37"/>
    <mergeCell ref="K37:L37"/>
    <mergeCell ref="H38:I38"/>
    <mergeCell ref="K38:L38"/>
    <mergeCell ref="H34:I34"/>
    <mergeCell ref="K34:L34"/>
    <mergeCell ref="H35:I35"/>
    <mergeCell ref="K35:L35"/>
    <mergeCell ref="H33:I33"/>
    <mergeCell ref="A20:A22"/>
    <mergeCell ref="B20:B22"/>
    <mergeCell ref="C20:C22"/>
    <mergeCell ref="A2:L2"/>
    <mergeCell ref="J1:L1"/>
    <mergeCell ref="A4:L4"/>
    <mergeCell ref="A5:L5"/>
    <mergeCell ref="C6:C8"/>
    <mergeCell ref="G6:G8"/>
    <mergeCell ref="H20:I20"/>
    <mergeCell ref="K20:L20"/>
    <mergeCell ref="H21:I21"/>
    <mergeCell ref="K21:L21"/>
    <mergeCell ref="H22:I22"/>
    <mergeCell ref="K22:L22"/>
    <mergeCell ref="A17:A19"/>
    <mergeCell ref="B17:B19"/>
    <mergeCell ref="C17:C19"/>
    <mergeCell ref="H17:I17"/>
    <mergeCell ref="K17:L17"/>
    <mergeCell ref="H18:I18"/>
    <mergeCell ref="A10:L10"/>
    <mergeCell ref="A12:A16"/>
    <mergeCell ref="B12:B16"/>
    <mergeCell ref="H9:I9"/>
    <mergeCell ref="H51:I51"/>
    <mergeCell ref="K51:L51"/>
    <mergeCell ref="A60:A62"/>
    <mergeCell ref="B60:C62"/>
    <mergeCell ref="H60:I60"/>
    <mergeCell ref="K60:L60"/>
    <mergeCell ref="H61:I61"/>
    <mergeCell ref="K61:L61"/>
    <mergeCell ref="H62:I62"/>
    <mergeCell ref="K62:L62"/>
    <mergeCell ref="K58:L58"/>
    <mergeCell ref="H59:I59"/>
    <mergeCell ref="K59:L59"/>
    <mergeCell ref="A57:A59"/>
    <mergeCell ref="B57:C59"/>
    <mergeCell ref="H57:I57"/>
    <mergeCell ref="K57:L57"/>
    <mergeCell ref="H58:I58"/>
    <mergeCell ref="H46:I46"/>
    <mergeCell ref="K46:L46"/>
    <mergeCell ref="B47:C47"/>
    <mergeCell ref="H47:I47"/>
    <mergeCell ref="K47:L47"/>
    <mergeCell ref="H56:I56"/>
    <mergeCell ref="K56:L56"/>
    <mergeCell ref="B43:B46"/>
    <mergeCell ref="A48:A51"/>
    <mergeCell ref="B48:C51"/>
    <mergeCell ref="H48:I48"/>
    <mergeCell ref="K48:L48"/>
    <mergeCell ref="H49:I49"/>
    <mergeCell ref="K49:L49"/>
    <mergeCell ref="H50:I50"/>
    <mergeCell ref="K50:L50"/>
    <mergeCell ref="A53:A56"/>
    <mergeCell ref="B53:C56"/>
    <mergeCell ref="H53:I53"/>
    <mergeCell ref="K53:L53"/>
    <mergeCell ref="H54:I54"/>
    <mergeCell ref="K54:L54"/>
    <mergeCell ref="H55:I55"/>
    <mergeCell ref="K55:L55"/>
    <mergeCell ref="C43:C45"/>
    <mergeCell ref="H43:I43"/>
    <mergeCell ref="K43:L43"/>
    <mergeCell ref="H44:I44"/>
    <mergeCell ref="K44:L44"/>
    <mergeCell ref="H45:I45"/>
    <mergeCell ref="K45:L45"/>
    <mergeCell ref="A40:A42"/>
    <mergeCell ref="B40:B42"/>
    <mergeCell ref="C40:C42"/>
    <mergeCell ref="H40:I40"/>
    <mergeCell ref="K40:L40"/>
    <mergeCell ref="H41:I41"/>
    <mergeCell ref="K41:L41"/>
    <mergeCell ref="H42:I42"/>
    <mergeCell ref="A43:A46"/>
    <mergeCell ref="C26:C28"/>
    <mergeCell ref="H26:I26"/>
    <mergeCell ref="K26:L26"/>
    <mergeCell ref="H27:I27"/>
    <mergeCell ref="K27:L27"/>
    <mergeCell ref="H28:I28"/>
    <mergeCell ref="K28:L28"/>
    <mergeCell ref="C29:C30"/>
    <mergeCell ref="K42:L42"/>
    <mergeCell ref="K15:L15"/>
    <mergeCell ref="K16:L16"/>
    <mergeCell ref="H16:I16"/>
    <mergeCell ref="H7:I8"/>
    <mergeCell ref="H6:J6"/>
    <mergeCell ref="A11:L11"/>
    <mergeCell ref="A68:K68"/>
    <mergeCell ref="A70:K70"/>
    <mergeCell ref="K6:L8"/>
    <mergeCell ref="K9:L9"/>
    <mergeCell ref="J7:J8"/>
    <mergeCell ref="A6:A8"/>
    <mergeCell ref="B6:B8"/>
    <mergeCell ref="D6:D8"/>
    <mergeCell ref="E6:E8"/>
    <mergeCell ref="F6:F8"/>
    <mergeCell ref="H14:I14"/>
    <mergeCell ref="K14:L14"/>
    <mergeCell ref="H30:I30"/>
    <mergeCell ref="K30:L30"/>
    <mergeCell ref="B31:C31"/>
    <mergeCell ref="H31:I31"/>
    <mergeCell ref="K31:L31"/>
    <mergeCell ref="B26:B30"/>
    <mergeCell ref="A71:K71"/>
    <mergeCell ref="A72:K72"/>
    <mergeCell ref="A66:K66"/>
    <mergeCell ref="A67:K67"/>
    <mergeCell ref="H12:I12"/>
    <mergeCell ref="H13:I13"/>
    <mergeCell ref="K12:L13"/>
    <mergeCell ref="K18:L18"/>
    <mergeCell ref="H19:I19"/>
    <mergeCell ref="K19:L19"/>
    <mergeCell ref="A23:A25"/>
    <mergeCell ref="B23:B25"/>
    <mergeCell ref="C23:C25"/>
    <mergeCell ref="H23:I23"/>
    <mergeCell ref="K23:L23"/>
    <mergeCell ref="H24:I24"/>
    <mergeCell ref="K24:L24"/>
    <mergeCell ref="H25:I25"/>
    <mergeCell ref="K25:L25"/>
    <mergeCell ref="K33:L33"/>
    <mergeCell ref="H29:I29"/>
    <mergeCell ref="K29:L29"/>
    <mergeCell ref="B52:L52"/>
    <mergeCell ref="H15:I15"/>
  </mergeCells>
  <pageMargins left="0.70866141732283472" right="0.70866141732283472" top="0.74803149606299213" bottom="0.55118110236220474" header="0.31496062992125984" footer="0.31496062992125984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3 квартал</vt:lpstr>
      <vt:lpstr>'3 квартал'!_GoBack</vt:lpstr>
      <vt:lpstr>'3 квартал'!Заголовки_для_печати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Самсоненко Оксана Валерьевна</cp:lastModifiedBy>
  <cp:lastPrinted>2015-10-20T04:55:32Z</cp:lastPrinted>
  <dcterms:created xsi:type="dcterms:W3CDTF">2015-10-19T09:40:03Z</dcterms:created>
  <dcterms:modified xsi:type="dcterms:W3CDTF">2015-10-20T06:24:17Z</dcterms:modified>
</cp:coreProperties>
</file>