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1" i="1" l="1"/>
  <c r="H42" i="1"/>
  <c r="G23" i="1" l="1"/>
  <c r="G20" i="1"/>
  <c r="G17" i="1"/>
  <c r="G61" i="1" l="1"/>
  <c r="G62" i="1"/>
  <c r="F62" i="1"/>
  <c r="E62" i="1"/>
  <c r="I60" i="1"/>
  <c r="H60" i="1"/>
  <c r="F59" i="1"/>
  <c r="F61" i="1" s="1"/>
  <c r="E59" i="1"/>
  <c r="E61" i="1" s="1"/>
  <c r="G55" i="1"/>
  <c r="I59" i="1" l="1"/>
  <c r="H62" i="1"/>
  <c r="H59" i="1"/>
  <c r="H61" i="1" s="1"/>
  <c r="I42" i="1"/>
  <c r="I41" i="1"/>
  <c r="H51" i="1" l="1"/>
  <c r="H40" i="1"/>
  <c r="H39" i="1"/>
  <c r="H38" i="1"/>
  <c r="H37" i="1"/>
  <c r="H19" i="1" l="1"/>
  <c r="H18" i="1"/>
  <c r="G21" i="1"/>
  <c r="G24" i="1" s="1"/>
  <c r="G25" i="1"/>
  <c r="G84" i="1" s="1"/>
  <c r="F55" i="1"/>
  <c r="G45" i="1"/>
  <c r="H55" i="1" l="1"/>
  <c r="I76" i="1"/>
  <c r="H75" i="1"/>
  <c r="G73" i="1"/>
  <c r="I73" i="1" s="1"/>
  <c r="F73" i="1"/>
  <c r="E73" i="1"/>
  <c r="E48" i="1"/>
  <c r="H76" i="1" l="1"/>
  <c r="H73" i="1"/>
  <c r="H86" i="1" l="1"/>
  <c r="H50" i="1"/>
  <c r="H49" i="1"/>
  <c r="H36" i="1"/>
  <c r="H35" i="1"/>
  <c r="H34" i="1"/>
  <c r="H32" i="1"/>
  <c r="H31" i="1"/>
  <c r="H30" i="1"/>
  <c r="I61" i="1" l="1"/>
  <c r="I75" i="1" s="1"/>
  <c r="I62" i="1"/>
  <c r="G54" i="1"/>
  <c r="G66" i="1" s="1"/>
  <c r="G53" i="1"/>
  <c r="G65" i="1" s="1"/>
  <c r="F54" i="1"/>
  <c r="F66" i="1" s="1"/>
  <c r="F53" i="1"/>
  <c r="E53" i="1"/>
  <c r="E54" i="1"/>
  <c r="E66" i="1" s="1"/>
  <c r="E55" i="1"/>
  <c r="I32" i="1"/>
  <c r="I31" i="1"/>
  <c r="F22" i="1"/>
  <c r="H22" i="1" s="1"/>
  <c r="F21" i="1"/>
  <c r="H21" i="1" s="1"/>
  <c r="E22" i="1"/>
  <c r="E25" i="1" s="1"/>
  <c r="E84" i="1" s="1"/>
  <c r="E21" i="1"/>
  <c r="F17" i="1"/>
  <c r="E17" i="1"/>
  <c r="H17" i="1" l="1"/>
  <c r="F24" i="1"/>
  <c r="H24" i="1" s="1"/>
  <c r="F25" i="1"/>
  <c r="E52" i="1"/>
  <c r="G52" i="1"/>
  <c r="F52" i="1"/>
  <c r="H53" i="1"/>
  <c r="H54" i="1"/>
  <c r="H66" i="1"/>
  <c r="E20" i="1"/>
  <c r="E24" i="1"/>
  <c r="E23" i="1" s="1"/>
  <c r="H25" i="1" l="1"/>
  <c r="H84" i="1" s="1"/>
  <c r="F84" i="1"/>
  <c r="I52" i="1"/>
  <c r="F23" i="1"/>
  <c r="H23" i="1" s="1"/>
  <c r="H52" i="1"/>
  <c r="F80" i="1"/>
  <c r="I66" i="1"/>
  <c r="I30" i="1"/>
  <c r="I86" i="1" l="1"/>
  <c r="E46" i="1"/>
  <c r="G80" i="1"/>
  <c r="F70" i="1"/>
  <c r="E80" i="1"/>
  <c r="E70" i="1" s="1"/>
  <c r="G48" i="1"/>
  <c r="F48" i="1"/>
  <c r="I50" i="1"/>
  <c r="E81" i="1" l="1"/>
  <c r="E67" i="1"/>
  <c r="H48" i="1"/>
  <c r="G70" i="1"/>
  <c r="H70" i="1" s="1"/>
  <c r="H80" i="1"/>
  <c r="I54" i="1"/>
  <c r="I80" i="1"/>
  <c r="I70" i="1" s="1"/>
  <c r="G57" i="1"/>
  <c r="F57" i="1"/>
  <c r="E57" i="1"/>
  <c r="I49" i="1" l="1"/>
  <c r="I51" i="1"/>
  <c r="I48" i="1" l="1"/>
  <c r="E77" i="1"/>
  <c r="E41" i="1" l="1"/>
  <c r="G83" i="1" l="1"/>
  <c r="F77" i="1" l="1"/>
  <c r="I58" i="1"/>
  <c r="I57" i="1" l="1"/>
  <c r="I74" i="1"/>
  <c r="G85" i="1"/>
  <c r="G29" i="1"/>
  <c r="E29" i="1" l="1"/>
  <c r="F29" i="1"/>
  <c r="I29" i="1" l="1"/>
  <c r="H29" i="1"/>
  <c r="G33" i="1" l="1"/>
  <c r="G37" i="1" l="1"/>
  <c r="E45" i="1"/>
  <c r="I38" i="1"/>
  <c r="E33" i="1"/>
  <c r="G79" i="1"/>
  <c r="G69" i="1" s="1"/>
  <c r="F45" i="1"/>
  <c r="G46" i="1"/>
  <c r="G81" i="1" s="1"/>
  <c r="G44" i="1"/>
  <c r="F46" i="1"/>
  <c r="F44" i="1"/>
  <c r="F64" i="1" s="1"/>
  <c r="E44" i="1"/>
  <c r="E64" i="1" s="1"/>
  <c r="H58" i="1"/>
  <c r="H57" i="1" s="1"/>
  <c r="I35" i="1"/>
  <c r="F67" i="1" l="1"/>
  <c r="F81" i="1"/>
  <c r="H45" i="1"/>
  <c r="F65" i="1"/>
  <c r="G43" i="1"/>
  <c r="G77" i="1"/>
  <c r="H74" i="1"/>
  <c r="G64" i="1"/>
  <c r="H46" i="1"/>
  <c r="H81" i="1" s="1"/>
  <c r="E79" i="1"/>
  <c r="E65" i="1"/>
  <c r="F79" i="1"/>
  <c r="H79" i="1" s="1"/>
  <c r="F78" i="1"/>
  <c r="H44" i="1"/>
  <c r="E78" i="1"/>
  <c r="G67" i="1"/>
  <c r="I46" i="1"/>
  <c r="I44" i="1"/>
  <c r="I64" i="1" s="1"/>
  <c r="I45" i="1"/>
  <c r="I37" i="1"/>
  <c r="F43" i="1"/>
  <c r="E43" i="1"/>
  <c r="I18" i="1"/>
  <c r="I21" i="1" s="1"/>
  <c r="I34" i="1"/>
  <c r="H64" i="1" l="1"/>
  <c r="H43" i="1"/>
  <c r="I77" i="1"/>
  <c r="H77" i="1"/>
  <c r="H65" i="1"/>
  <c r="E68" i="1"/>
  <c r="G63" i="1"/>
  <c r="G71" i="1"/>
  <c r="G78" i="1"/>
  <c r="H78" i="1" s="1"/>
  <c r="H82" i="1" s="1"/>
  <c r="G68" i="1" l="1"/>
  <c r="G72" i="1" s="1"/>
  <c r="G82" i="1"/>
  <c r="I55" i="1"/>
  <c r="F33" i="1"/>
  <c r="H33" i="1" s="1"/>
  <c r="I53" i="1" l="1"/>
  <c r="I33" i="1"/>
  <c r="E82" i="1"/>
  <c r="H67" i="1" l="1"/>
  <c r="F63" i="1"/>
  <c r="E63" i="1"/>
  <c r="I67" i="1"/>
  <c r="I65" i="1"/>
  <c r="I79" i="1" s="1"/>
  <c r="I43" i="1"/>
  <c r="F68" i="1" l="1"/>
  <c r="F82" i="1"/>
  <c r="I81" i="1"/>
  <c r="I78" i="1"/>
  <c r="I68" i="1" s="1"/>
  <c r="H63" i="1"/>
  <c r="I63" i="1"/>
  <c r="H68" i="1" l="1"/>
  <c r="I82" i="1"/>
  <c r="I19" i="1"/>
  <c r="I22" i="1" s="1"/>
  <c r="I17" i="1"/>
  <c r="E71" i="1"/>
  <c r="I24" i="1"/>
  <c r="I23" i="1" l="1"/>
  <c r="I25" i="1"/>
  <c r="E83" i="1"/>
  <c r="F83" i="1"/>
  <c r="I83" i="1" l="1"/>
  <c r="H83" i="1"/>
  <c r="F20" i="1"/>
  <c r="H20" i="1" s="1"/>
  <c r="E85" i="1"/>
  <c r="E69" i="1"/>
  <c r="E72" i="1" s="1"/>
  <c r="I84" i="1"/>
  <c r="F71" i="1"/>
  <c r="H71" i="1" s="1"/>
  <c r="F85" i="1"/>
  <c r="H85" i="1" s="1"/>
  <c r="F69" i="1"/>
  <c r="H69" i="1" l="1"/>
  <c r="F72" i="1"/>
  <c r="I20" i="1"/>
  <c r="I69" i="1"/>
  <c r="I85" i="1"/>
  <c r="I71" i="1"/>
  <c r="I72" i="1" l="1"/>
  <c r="H72" i="1"/>
</calcChain>
</file>

<file path=xl/sharedStrings.xml><?xml version="1.0" encoding="utf-8"?>
<sst xmlns="http://schemas.openxmlformats.org/spreadsheetml/2006/main" count="173" uniqueCount="94">
  <si>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</si>
  <si>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</si>
  <si>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</si>
  <si>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</si>
  <si>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</si>
  <si>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</si>
  <si>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</si>
  <si>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</si>
  <si>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</si>
  <si>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</si>
  <si>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</si>
  <si>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</si>
  <si>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</si>
  <si>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</si>
  <si>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</si>
  <si>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</si>
  <si>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</si>
  <si>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</si>
  <si>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</si>
  <si>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</si>
  <si>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</si>
  <si>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</si>
  <si>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</si>
  <si>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Управление жилищной политики администрации города Югорска</t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</si>
  <si>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</si>
  <si>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</si>
  <si>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</si>
  <si>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</si>
  <si>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</si>
  <si>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</si>
  <si>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</si>
  <si>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</si>
  <si>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Итого по задаче 2, в том числе:</t>
  </si>
  <si>
    <t>Итого по подпрограмме 2, в том числе:</t>
  </si>
  <si>
    <t>Задача 1: Предоставление финансовой поддержки на приобретение жилья гражданам города Югорска</t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</si>
  <si>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</si>
  <si>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</si>
  <si>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</si>
  <si>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</si>
  <si>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</si>
  <si>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</si>
  <si>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</si>
  <si>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</si>
  <si>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</si>
  <si>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</si>
  <si>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</si>
  <si>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Обеспечение  доступным и комфортным жильем жителей города Югорска на 2014 - 2020 годы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</si>
  <si>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</si>
  <si>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</si>
  <si>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</si>
  <si>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</si>
  <si>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</si>
  <si>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</si>
  <si>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</si>
  <si>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</si>
  <si>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</si>
  <si>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</si>
  <si>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</si>
  <si>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</si>
  <si>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</si>
  <si>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кроме того переходящие остатки для оплаты по заключенным контрактам (бюджет автономного округа</t>
  </si>
  <si>
    <t>Инвестиции в объекты муниципальной собственности</t>
  </si>
  <si>
    <r>
      <rPr>
        <sz val="10"/>
        <color theme="1"/>
        <rFont val="Times New Roman"/>
        <family val="1"/>
        <charset val="204"/>
      </rPr>
      <t>Задача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</si>
  <si>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Цель: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</si>
  <si>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Компенсация части затрат отдельным категориям граждан, осуществляющим строительство жилья (в соответствии с утвержденным Порядком)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</si>
  <si>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</si>
  <si>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(соисполнитель )                                                     (ФИО руководителя)                   (подпись)                        (ФИО исполнителя, ответственного за составление формы)                     </t>
  </si>
  <si>
    <t xml:space="preserve">(подпись)                                      (телефон) 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</si>
  <si>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</si>
  <si>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(подпись)                             (телефон)</t>
  </si>
  <si>
    <t xml:space="preserve">         (ответственный исполнитель)                                (ФИО руководителя)                        (подпись)                      (ФИО исполнителя, ответственного за составление формы)                                </t>
  </si>
  <si>
    <t>5-00-18</t>
  </si>
  <si>
    <t>И.К. Каушкина</t>
  </si>
  <si>
    <t>Е.И. Павлова</t>
  </si>
  <si>
    <t>1.1.1</t>
  </si>
  <si>
    <t>2.1.1</t>
  </si>
  <si>
    <t>2.1.2</t>
  </si>
  <si>
    <t>2.1.3</t>
  </si>
  <si>
    <t>2.1.4</t>
  </si>
  <si>
    <t>2.2.1</t>
  </si>
  <si>
    <t>2.3.1</t>
  </si>
  <si>
    <t>2.3.2</t>
  </si>
  <si>
    <t>Подготовка территории для индивидуального жилищного строительства</t>
  </si>
  <si>
    <t>Мероприятие реализовывалось в 2014 году.</t>
  </si>
  <si>
    <t>Мероприятие реализовывалось в 2016 году.</t>
  </si>
  <si>
    <t>И.Н. Долматов</t>
  </si>
  <si>
    <t xml:space="preserve">Соглашение между муниципальным образованием городской округ город Югорск и Департаментом строительства автономного округа-Югры о предоставлении в 2018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годыв отчетном периоде не заключено. Запланировано  обеспечить субсидиями - 9 молодых семей. </t>
  </si>
  <si>
    <t>Запланировано предоставление 1 субсидии члену семьи погибшего (умершего) ветерана ВОВ.</t>
  </si>
  <si>
    <t>Запланировано приобретение канцелярских принадлежностей для муниципальных нужд.</t>
  </si>
  <si>
    <t>Дата составления отчета 13.07.2018</t>
  </si>
  <si>
    <t>по  состоянию на 30 июня 2018 года</t>
  </si>
  <si>
    <t xml:space="preserve">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строительства, градостроительной деятельности и жилищных отношений на 2018 год.   Запланировано приобретение 11 жилых помещений. В мае по итогам аукциона заключен 1 МК  на приобретение 6 квартир и профинансировано на общую сумму 15 277,2 тыс. руб, из них 13 596,7 тыс. руб. (окр. бюджет). В связи с доп финансированием в конце июня месяца в размере 212 024,7 тыс.руб.(окр.бюджет) будут  в июле составлены планы по объявлению аукционов на приобретение жилья, запланикован 1 аукцион в июле на приобретение 5 квартир на общую сумму 13 873,0 тыс. руб., из них 12347,0 тыс. руб. (окр. бюджет). По 6 МК на участие в долевом строительстве 36 жилых помещений, заключенным в 2017 году,  имеются обязательтва на сумму 9 027,8 тыс. руб. (окр. бюджет), срок исполнения до 30.11.2018 и запланировано 8 000,00 тыс. рублей из городского бюджета для приобретения жилых помещений для переселения граждан - неплательщиков по жилищно-коммунальным услугам.  </t>
  </si>
  <si>
    <t>Запланировано заключение муниципального контракта по сопровождению ИСГД до конца 2018 года  и проведение работ по разработке проекта планировки.</t>
  </si>
  <si>
    <t>Выполнение работ по разрубке просек в лесном массиве в 19 "А" микрорайоне для ИЖС в целях обеспечения земельными участками отдельных категорий граждан.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</si>
</sst>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0" borderId="0" xfId="0" applyFont="1"/>
    <xf numFmtId="0" fontId="3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36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0" fillId="0" borderId="6" xfId="0" applyNumberFormat="1" applyBorder="1" applyAlignment="1">
      <alignment horizont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4" fillId="0" borderId="33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3" fillId="0" borderId="0" xfId="0" applyNumberFormat="1" applyFont="1" applyAlignment="1">
      <alignment vertical="center"/>
    </xf>
    <xf numFmtId="164" fontId="4" fillId="0" borderId="3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26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46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49" fontId="4" fillId="0" borderId="15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wrapText="1"/>
    </xf>
    <xf numFmtId="4" fontId="3" fillId="0" borderId="10" xfId="0" applyNumberFormat="1" applyFont="1" applyBorder="1" applyAlignment="1">
      <alignment horizontal="center" vertical="top" wrapText="1"/>
    </xf>
    <xf numFmtId="4" fontId="6" fillId="0" borderId="25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left" vertical="top" wrapText="1"/>
    </xf>
    <xf numFmtId="0" fontId="10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6" fillId="0" borderId="2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80" zoomScale="130" zoomScaleNormal="130" zoomScalePageLayoutView="130" workbookViewId="0">
      <selection sqref="A1:J93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8" customWidth="1"/>
    <col min="5" max="5" width="11" customWidth="1"/>
    <col min="6" max="6" width="11.42578125" customWidth="1"/>
    <col min="7" max="7" width="11.28515625" style="118" customWidth="1"/>
    <col min="8" max="9" width="11" customWidth="1"/>
    <col min="10" max="10" width="46.7109375" customWidth="1"/>
  </cols>
  <sheetData>
    <row r="1" spans="1:10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15.75" x14ac:dyDescent="0.25">
      <c r="A2" s="216" t="s">
        <v>1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0" ht="15.75" x14ac:dyDescent="0.25">
      <c r="A3" s="7"/>
      <c r="B3" s="7"/>
      <c r="C3" s="7"/>
      <c r="D3" s="221" t="s">
        <v>90</v>
      </c>
      <c r="E3" s="222"/>
      <c r="F3" s="222"/>
      <c r="G3" s="222"/>
      <c r="H3" s="7"/>
      <c r="I3" s="7"/>
      <c r="J3" s="7"/>
    </row>
    <row r="4" spans="1:10" ht="7.5" customHeight="1" x14ac:dyDescent="0.25">
      <c r="A4" s="1"/>
    </row>
    <row r="5" spans="1:10" ht="27" customHeight="1" x14ac:dyDescent="0.25">
      <c r="A5" s="219" t="s">
        <v>46</v>
      </c>
      <c r="B5" s="219"/>
      <c r="C5" s="219"/>
      <c r="D5" s="219"/>
      <c r="E5" s="220"/>
      <c r="H5" t="s">
        <v>18</v>
      </c>
    </row>
    <row r="6" spans="1:10" x14ac:dyDescent="0.25">
      <c r="A6" s="217" t="s">
        <v>2</v>
      </c>
      <c r="B6" s="217"/>
      <c r="C6" s="217"/>
      <c r="D6" s="217"/>
    </row>
    <row r="7" spans="1:10" x14ac:dyDescent="0.25">
      <c r="A7" s="218" t="s">
        <v>23</v>
      </c>
      <c r="B7" s="218"/>
      <c r="C7" s="218"/>
      <c r="D7" s="218"/>
    </row>
    <row r="8" spans="1:10" x14ac:dyDescent="0.25">
      <c r="A8" s="217" t="s">
        <v>3</v>
      </c>
      <c r="B8" s="217"/>
      <c r="C8" s="217"/>
      <c r="D8" s="217"/>
    </row>
    <row r="9" spans="1:10" ht="12" customHeight="1" x14ac:dyDescent="0.25">
      <c r="A9" s="2" t="s">
        <v>4</v>
      </c>
      <c r="G9" s="119"/>
      <c r="J9" s="74" t="s">
        <v>58</v>
      </c>
    </row>
    <row r="10" spans="1:10" ht="27.75" customHeight="1" x14ac:dyDescent="0.25">
      <c r="A10" s="227" t="s">
        <v>5</v>
      </c>
      <c r="B10" s="227" t="s">
        <v>56</v>
      </c>
      <c r="C10" s="227" t="s">
        <v>57</v>
      </c>
      <c r="D10" s="184" t="s">
        <v>6</v>
      </c>
      <c r="E10" s="227" t="s">
        <v>7</v>
      </c>
      <c r="F10" s="246" t="s">
        <v>8</v>
      </c>
      <c r="G10" s="247" t="s">
        <v>20</v>
      </c>
      <c r="H10" s="242" t="s">
        <v>9</v>
      </c>
      <c r="I10" s="227"/>
      <c r="J10" s="227" t="s">
        <v>47</v>
      </c>
    </row>
    <row r="11" spans="1:10" ht="35.25" customHeight="1" x14ac:dyDescent="0.25">
      <c r="A11" s="227"/>
      <c r="B11" s="227"/>
      <c r="C11" s="227"/>
      <c r="D11" s="184"/>
      <c r="E11" s="227"/>
      <c r="F11" s="246"/>
      <c r="G11" s="248"/>
      <c r="H11" s="6" t="s">
        <v>10</v>
      </c>
      <c r="I11" s="4" t="s">
        <v>11</v>
      </c>
      <c r="J11" s="227"/>
    </row>
    <row r="12" spans="1:10" ht="31.5" customHeight="1" x14ac:dyDescent="0.25">
      <c r="A12" s="227"/>
      <c r="B12" s="227"/>
      <c r="C12" s="227"/>
      <c r="D12" s="184"/>
      <c r="E12" s="227"/>
      <c r="F12" s="246"/>
      <c r="G12" s="249"/>
      <c r="H12" s="6" t="s">
        <v>59</v>
      </c>
      <c r="I12" s="4" t="s">
        <v>12</v>
      </c>
      <c r="J12" s="227"/>
    </row>
    <row r="13" spans="1:10" x14ac:dyDescent="0.25">
      <c r="A13" s="4">
        <v>1</v>
      </c>
      <c r="B13" s="4">
        <v>2</v>
      </c>
      <c r="C13" s="4">
        <v>3</v>
      </c>
      <c r="D13" s="9">
        <v>4</v>
      </c>
      <c r="E13" s="4">
        <v>5</v>
      </c>
      <c r="F13" s="4">
        <v>6</v>
      </c>
      <c r="G13" s="117">
        <v>7</v>
      </c>
      <c r="H13" s="4">
        <v>8</v>
      </c>
      <c r="I13" s="4">
        <v>9</v>
      </c>
      <c r="J13" s="4">
        <v>10</v>
      </c>
    </row>
    <row r="14" spans="1:10" ht="37.5" customHeight="1" x14ac:dyDescent="0.25">
      <c r="A14" s="243" t="s">
        <v>63</v>
      </c>
      <c r="B14" s="244"/>
      <c r="C14" s="244"/>
      <c r="D14" s="244"/>
      <c r="E14" s="244"/>
      <c r="F14" s="244"/>
      <c r="G14" s="244"/>
      <c r="H14" s="244"/>
      <c r="I14" s="244"/>
      <c r="J14" s="245"/>
    </row>
    <row r="15" spans="1:10" ht="19.5" customHeight="1" x14ac:dyDescent="0.25">
      <c r="A15" s="227" t="s">
        <v>24</v>
      </c>
      <c r="B15" s="227"/>
      <c r="C15" s="227"/>
      <c r="D15" s="227"/>
      <c r="E15" s="227"/>
      <c r="F15" s="227"/>
      <c r="G15" s="227"/>
      <c r="H15" s="227"/>
      <c r="I15" s="227"/>
      <c r="J15" s="227"/>
    </row>
    <row r="16" spans="1:10" ht="37.5" customHeight="1" x14ac:dyDescent="0.25">
      <c r="A16" s="228" t="s">
        <v>62</v>
      </c>
      <c r="B16" s="229"/>
      <c r="C16" s="229"/>
      <c r="D16" s="229"/>
      <c r="E16" s="229"/>
      <c r="F16" s="229"/>
      <c r="G16" s="229"/>
      <c r="H16" s="229"/>
      <c r="I16" s="229"/>
      <c r="J16" s="230"/>
    </row>
    <row r="17" spans="1:10" ht="26.25" customHeight="1" x14ac:dyDescent="0.25">
      <c r="A17" s="146" t="s">
        <v>74</v>
      </c>
      <c r="B17" s="223" t="s">
        <v>48</v>
      </c>
      <c r="C17" s="224" t="s">
        <v>27</v>
      </c>
      <c r="D17" s="71" t="s">
        <v>44</v>
      </c>
      <c r="E17" s="67">
        <f>SUM(E18:E19)</f>
        <v>1100</v>
      </c>
      <c r="F17" s="67">
        <f>SUM(F18:F19)</f>
        <v>1600</v>
      </c>
      <c r="G17" s="67">
        <f>SUM(G18:G19)</f>
        <v>0</v>
      </c>
      <c r="H17" s="43">
        <f>G17-F17</f>
        <v>-1600</v>
      </c>
      <c r="I17" s="23">
        <f>G17/F17*100</f>
        <v>0</v>
      </c>
      <c r="J17" s="11"/>
    </row>
    <row r="18" spans="1:10" ht="37.5" customHeight="1" x14ac:dyDescent="0.25">
      <c r="A18" s="146"/>
      <c r="B18" s="223"/>
      <c r="C18" s="224"/>
      <c r="D18" s="71" t="s">
        <v>16</v>
      </c>
      <c r="E18" s="57">
        <v>890</v>
      </c>
      <c r="F18" s="57">
        <v>890</v>
      </c>
      <c r="G18" s="120">
        <v>0</v>
      </c>
      <c r="H18" s="43">
        <f t="shared" ref="H18:H25" si="0">G18-F18</f>
        <v>-890</v>
      </c>
      <c r="I18" s="18">
        <f>G18/F18*100</f>
        <v>0</v>
      </c>
      <c r="J18" s="225" t="s">
        <v>92</v>
      </c>
    </row>
    <row r="19" spans="1:10" ht="42.75" customHeight="1" x14ac:dyDescent="0.25">
      <c r="A19" s="146"/>
      <c r="B19" s="223"/>
      <c r="C19" s="224"/>
      <c r="D19" s="71" t="s">
        <v>17</v>
      </c>
      <c r="E19" s="58">
        <v>210</v>
      </c>
      <c r="F19" s="58">
        <v>710</v>
      </c>
      <c r="G19" s="121">
        <v>0</v>
      </c>
      <c r="H19" s="43">
        <f t="shared" si="0"/>
        <v>-710</v>
      </c>
      <c r="I19" s="18">
        <f>G19/F19*100</f>
        <v>0</v>
      </c>
      <c r="J19" s="226"/>
    </row>
    <row r="20" spans="1:10" ht="21.75" customHeight="1" x14ac:dyDescent="0.25">
      <c r="A20" s="34"/>
      <c r="B20" s="198" t="s">
        <v>13</v>
      </c>
      <c r="C20" s="232"/>
      <c r="D20" s="75" t="s">
        <v>44</v>
      </c>
      <c r="E20" s="80">
        <f>SUM(E21:E22)</f>
        <v>1100</v>
      </c>
      <c r="F20" s="80">
        <f t="shared" ref="F20:G20" si="1">F22+F21</f>
        <v>1600</v>
      </c>
      <c r="G20" s="80">
        <f t="shared" si="1"/>
        <v>0</v>
      </c>
      <c r="H20" s="43">
        <f t="shared" ref="H20:H23" si="2">G20-F20</f>
        <v>-1600</v>
      </c>
      <c r="I20" s="81">
        <f t="shared" ref="I20:I25" si="3">G20/F20*100</f>
        <v>0</v>
      </c>
      <c r="J20" s="195"/>
    </row>
    <row r="21" spans="1:10" ht="38.25" x14ac:dyDescent="0.25">
      <c r="A21" s="34"/>
      <c r="B21" s="231"/>
      <c r="C21" s="233"/>
      <c r="D21" s="75" t="s">
        <v>16</v>
      </c>
      <c r="E21" s="76">
        <f>E18</f>
        <v>890</v>
      </c>
      <c r="F21" s="76">
        <f t="shared" ref="F21:I21" si="4">F18</f>
        <v>890</v>
      </c>
      <c r="G21" s="114">
        <f t="shared" ref="G21" si="5">G18</f>
        <v>0</v>
      </c>
      <c r="H21" s="43">
        <f t="shared" si="0"/>
        <v>-890</v>
      </c>
      <c r="I21" s="76">
        <f t="shared" si="4"/>
        <v>0</v>
      </c>
      <c r="J21" s="196"/>
    </row>
    <row r="22" spans="1:10" ht="25.5" x14ac:dyDescent="0.25">
      <c r="A22" s="72"/>
      <c r="B22" s="231"/>
      <c r="C22" s="233"/>
      <c r="D22" s="75" t="s">
        <v>17</v>
      </c>
      <c r="E22" s="76">
        <f>E19</f>
        <v>210</v>
      </c>
      <c r="F22" s="76">
        <f t="shared" ref="F22:I22" si="6">F19</f>
        <v>710</v>
      </c>
      <c r="G22" s="114">
        <v>0</v>
      </c>
      <c r="H22" s="43">
        <f t="shared" si="0"/>
        <v>-710</v>
      </c>
      <c r="I22" s="76">
        <f t="shared" si="6"/>
        <v>0</v>
      </c>
      <c r="J22" s="77" t="s">
        <v>15</v>
      </c>
    </row>
    <row r="23" spans="1:10" ht="27" customHeight="1" x14ac:dyDescent="0.25">
      <c r="A23" s="197" t="s">
        <v>21</v>
      </c>
      <c r="B23" s="197"/>
      <c r="C23" s="197"/>
      <c r="D23" s="73" t="s">
        <v>44</v>
      </c>
      <c r="E23" s="53">
        <f>SUM(E24:E25)</f>
        <v>1100</v>
      </c>
      <c r="F23" s="53">
        <f>SUM(F24:F25)</f>
        <v>1600</v>
      </c>
      <c r="G23" s="53">
        <f>SUM(G24:G25)</f>
        <v>0</v>
      </c>
      <c r="H23" s="43">
        <f t="shared" si="2"/>
        <v>-1600</v>
      </c>
      <c r="I23" s="82">
        <f t="shared" si="3"/>
        <v>0</v>
      </c>
      <c r="J23" s="79" t="s">
        <v>15</v>
      </c>
    </row>
    <row r="24" spans="1:10" ht="35.25" customHeight="1" x14ac:dyDescent="0.25">
      <c r="A24" s="197"/>
      <c r="B24" s="197"/>
      <c r="C24" s="197"/>
      <c r="D24" s="78" t="s">
        <v>16</v>
      </c>
      <c r="E24" s="76">
        <f t="shared" ref="E24:G25" si="7">E21</f>
        <v>890</v>
      </c>
      <c r="F24" s="76">
        <f t="shared" si="7"/>
        <v>890</v>
      </c>
      <c r="G24" s="114">
        <f t="shared" si="7"/>
        <v>0</v>
      </c>
      <c r="H24" s="43">
        <f t="shared" si="0"/>
        <v>-890</v>
      </c>
      <c r="I24" s="65">
        <f t="shared" si="3"/>
        <v>0</v>
      </c>
      <c r="J24" s="79" t="s">
        <v>15</v>
      </c>
    </row>
    <row r="25" spans="1:10" ht="25.5" x14ac:dyDescent="0.25">
      <c r="A25" s="198"/>
      <c r="B25" s="198"/>
      <c r="C25" s="198"/>
      <c r="D25" s="97" t="s">
        <v>17</v>
      </c>
      <c r="E25" s="98">
        <f t="shared" si="7"/>
        <v>210</v>
      </c>
      <c r="F25" s="98">
        <f t="shared" si="7"/>
        <v>710</v>
      </c>
      <c r="G25" s="122">
        <f t="shared" si="7"/>
        <v>0</v>
      </c>
      <c r="H25" s="43">
        <f t="shared" si="0"/>
        <v>-710</v>
      </c>
      <c r="I25" s="99">
        <f t="shared" si="3"/>
        <v>0</v>
      </c>
      <c r="J25" s="100" t="s">
        <v>15</v>
      </c>
    </row>
    <row r="26" spans="1:10" ht="24" customHeight="1" x14ac:dyDescent="0.25">
      <c r="A26" s="234" t="s">
        <v>31</v>
      </c>
      <c r="B26" s="235"/>
      <c r="C26" s="235"/>
      <c r="D26" s="235"/>
      <c r="E26" s="235"/>
      <c r="F26" s="235"/>
      <c r="G26" s="235"/>
      <c r="H26" s="235"/>
      <c r="I26" s="235"/>
      <c r="J26" s="236"/>
    </row>
    <row r="27" spans="1:10" ht="21" customHeight="1" x14ac:dyDescent="0.25">
      <c r="A27" s="240" t="s">
        <v>25</v>
      </c>
      <c r="B27" s="219"/>
      <c r="C27" s="219"/>
      <c r="D27" s="219"/>
      <c r="E27" s="219"/>
      <c r="F27" s="219"/>
      <c r="G27" s="219"/>
      <c r="H27" s="219"/>
      <c r="I27" s="219"/>
      <c r="J27" s="241"/>
    </row>
    <row r="28" spans="1:10" ht="24.75" customHeight="1" x14ac:dyDescent="0.25">
      <c r="A28" s="237" t="s">
        <v>34</v>
      </c>
      <c r="B28" s="238"/>
      <c r="C28" s="238"/>
      <c r="D28" s="238"/>
      <c r="E28" s="238"/>
      <c r="F28" s="238"/>
      <c r="G28" s="238"/>
      <c r="H28" s="238"/>
      <c r="I28" s="238"/>
      <c r="J28" s="239"/>
    </row>
    <row r="29" spans="1:10" ht="40.5" customHeight="1" x14ac:dyDescent="0.25">
      <c r="A29" s="171" t="s">
        <v>75</v>
      </c>
      <c r="B29" s="203" t="s">
        <v>49</v>
      </c>
      <c r="C29" s="199" t="s">
        <v>28</v>
      </c>
      <c r="D29" s="5" t="s">
        <v>29</v>
      </c>
      <c r="E29" s="43">
        <f>SUM(E30:E32)</f>
        <v>8905.1999999999989</v>
      </c>
      <c r="F29" s="43">
        <f>SUM(F30:F32)</f>
        <v>8352.6823999999997</v>
      </c>
      <c r="G29" s="81">
        <f>SUM(G30:G32)</f>
        <v>0</v>
      </c>
      <c r="H29" s="43">
        <f t="shared" ref="H29:H46" si="8">G29-F29</f>
        <v>-8352.6823999999997</v>
      </c>
      <c r="I29" s="43">
        <f t="shared" ref="I29:I32" si="9">G29/F29*100</f>
        <v>0</v>
      </c>
      <c r="J29" s="250" t="s">
        <v>86</v>
      </c>
    </row>
    <row r="30" spans="1:10" ht="40.5" customHeight="1" x14ac:dyDescent="0.25">
      <c r="A30" s="172"/>
      <c r="B30" s="204"/>
      <c r="C30" s="142"/>
      <c r="D30" s="17" t="s">
        <v>14</v>
      </c>
      <c r="E30" s="44">
        <v>1149.0999999999999</v>
      </c>
      <c r="F30" s="44">
        <v>1074.066</v>
      </c>
      <c r="G30" s="115">
        <v>0</v>
      </c>
      <c r="H30" s="45">
        <f t="shared" si="8"/>
        <v>-1074.066</v>
      </c>
      <c r="I30" s="45">
        <f t="shared" si="9"/>
        <v>0</v>
      </c>
      <c r="J30" s="251"/>
    </row>
    <row r="31" spans="1:10" ht="39.75" customHeight="1" x14ac:dyDescent="0.25">
      <c r="A31" s="172"/>
      <c r="B31" s="204"/>
      <c r="C31" s="142"/>
      <c r="D31" s="17" t="s">
        <v>16</v>
      </c>
      <c r="E31" s="44">
        <v>7310.8</v>
      </c>
      <c r="F31" s="44">
        <v>6833.3163999999997</v>
      </c>
      <c r="G31" s="115">
        <v>0</v>
      </c>
      <c r="H31" s="45">
        <f t="shared" si="8"/>
        <v>-6833.3163999999997</v>
      </c>
      <c r="I31" s="45">
        <f t="shared" si="9"/>
        <v>0</v>
      </c>
      <c r="J31" s="251"/>
    </row>
    <row r="32" spans="1:10" ht="125.25" customHeight="1" x14ac:dyDescent="0.25">
      <c r="A32" s="206"/>
      <c r="B32" s="205"/>
      <c r="C32" s="143"/>
      <c r="D32" s="17" t="s">
        <v>17</v>
      </c>
      <c r="E32" s="44">
        <v>445.3</v>
      </c>
      <c r="F32" s="44">
        <v>445.3</v>
      </c>
      <c r="G32" s="115">
        <v>0</v>
      </c>
      <c r="H32" s="45">
        <f t="shared" si="8"/>
        <v>-445.3</v>
      </c>
      <c r="I32" s="45">
        <f t="shared" si="9"/>
        <v>0</v>
      </c>
      <c r="J32" s="252"/>
    </row>
    <row r="33" spans="1:10" ht="24" customHeight="1" x14ac:dyDescent="0.25">
      <c r="A33" s="171" t="s">
        <v>76</v>
      </c>
      <c r="B33" s="203" t="s">
        <v>50</v>
      </c>
      <c r="C33" s="199" t="s">
        <v>28</v>
      </c>
      <c r="D33" s="39" t="s">
        <v>29</v>
      </c>
      <c r="E33" s="69">
        <f>E34+E35+E36</f>
        <v>2069.9</v>
      </c>
      <c r="F33" s="69">
        <f>F34+F35+F36</f>
        <v>2069.9</v>
      </c>
      <c r="G33" s="123">
        <f>G34+G35</f>
        <v>0</v>
      </c>
      <c r="H33" s="43">
        <f t="shared" si="8"/>
        <v>-2069.9</v>
      </c>
      <c r="I33" s="23">
        <f>G33/F33*100</f>
        <v>0</v>
      </c>
      <c r="J33" s="200" t="s">
        <v>87</v>
      </c>
    </row>
    <row r="34" spans="1:10" ht="30.75" customHeight="1" x14ac:dyDescent="0.25">
      <c r="A34" s="172"/>
      <c r="B34" s="204"/>
      <c r="C34" s="142"/>
      <c r="D34" s="68" t="s">
        <v>14</v>
      </c>
      <c r="E34" s="70">
        <v>1585.5</v>
      </c>
      <c r="F34" s="70">
        <v>1585.5</v>
      </c>
      <c r="G34" s="124">
        <v>0</v>
      </c>
      <c r="H34" s="45">
        <f t="shared" si="8"/>
        <v>-1585.5</v>
      </c>
      <c r="I34" s="56">
        <f>G34/F34*100</f>
        <v>0</v>
      </c>
      <c r="J34" s="201"/>
    </row>
    <row r="35" spans="1:10" ht="40.5" customHeight="1" x14ac:dyDescent="0.25">
      <c r="A35" s="172"/>
      <c r="B35" s="204"/>
      <c r="C35" s="142"/>
      <c r="D35" s="21" t="s">
        <v>30</v>
      </c>
      <c r="E35" s="54">
        <v>484.4</v>
      </c>
      <c r="F35" s="54">
        <v>484.4</v>
      </c>
      <c r="G35" s="55">
        <v>0</v>
      </c>
      <c r="H35" s="45">
        <f t="shared" si="8"/>
        <v>-484.4</v>
      </c>
      <c r="I35" s="55">
        <f>G35/F35*100</f>
        <v>0</v>
      </c>
      <c r="J35" s="201"/>
    </row>
    <row r="36" spans="1:10" ht="28.5" customHeight="1" x14ac:dyDescent="0.25">
      <c r="A36" s="172"/>
      <c r="B36" s="204"/>
      <c r="C36" s="142"/>
      <c r="D36" s="20" t="s">
        <v>17</v>
      </c>
      <c r="E36" s="47">
        <v>0</v>
      </c>
      <c r="F36" s="47">
        <v>0</v>
      </c>
      <c r="G36" s="116">
        <v>0</v>
      </c>
      <c r="H36" s="45">
        <f t="shared" si="8"/>
        <v>0</v>
      </c>
      <c r="I36" s="19">
        <v>0</v>
      </c>
      <c r="J36" s="202"/>
    </row>
    <row r="37" spans="1:10" ht="26.25" customHeight="1" x14ac:dyDescent="0.25">
      <c r="A37" s="171" t="s">
        <v>77</v>
      </c>
      <c r="B37" s="213" t="s">
        <v>40</v>
      </c>
      <c r="C37" s="199" t="s">
        <v>28</v>
      </c>
      <c r="D37" s="39" t="s">
        <v>29</v>
      </c>
      <c r="E37" s="46">
        <v>0</v>
      </c>
      <c r="F37" s="46">
        <v>0</v>
      </c>
      <c r="G37" s="81">
        <f>G38+G39+G40</f>
        <v>0</v>
      </c>
      <c r="H37" s="43">
        <f t="shared" si="8"/>
        <v>0</v>
      </c>
      <c r="I37" s="23" t="e">
        <f>G37/F37*100</f>
        <v>#DIV/0!</v>
      </c>
      <c r="J37" s="200" t="s">
        <v>84</v>
      </c>
    </row>
    <row r="38" spans="1:10" ht="25.5" customHeight="1" x14ac:dyDescent="0.25">
      <c r="A38" s="172"/>
      <c r="B38" s="214"/>
      <c r="C38" s="142"/>
      <c r="D38" s="17" t="s">
        <v>14</v>
      </c>
      <c r="E38" s="44">
        <v>0</v>
      </c>
      <c r="F38" s="44">
        <v>0</v>
      </c>
      <c r="G38" s="115">
        <v>0</v>
      </c>
      <c r="H38" s="45">
        <f t="shared" si="8"/>
        <v>0</v>
      </c>
      <c r="I38" s="18" t="e">
        <f>G38/F38*100</f>
        <v>#DIV/0!</v>
      </c>
      <c r="J38" s="207"/>
    </row>
    <row r="39" spans="1:10" ht="40.5" customHeight="1" x14ac:dyDescent="0.25">
      <c r="A39" s="172"/>
      <c r="B39" s="214"/>
      <c r="C39" s="142"/>
      <c r="D39" s="17" t="s">
        <v>16</v>
      </c>
      <c r="E39" s="45">
        <v>0</v>
      </c>
      <c r="F39" s="45">
        <v>0</v>
      </c>
      <c r="G39" s="18">
        <v>0</v>
      </c>
      <c r="H39" s="45">
        <f t="shared" si="8"/>
        <v>0</v>
      </c>
      <c r="I39" s="18">
        <v>0</v>
      </c>
      <c r="J39" s="207"/>
    </row>
    <row r="40" spans="1:10" ht="24.75" customHeight="1" x14ac:dyDescent="0.25">
      <c r="A40" s="172"/>
      <c r="B40" s="214"/>
      <c r="C40" s="142"/>
      <c r="D40" s="41" t="s">
        <v>17</v>
      </c>
      <c r="E40" s="47">
        <v>0</v>
      </c>
      <c r="F40" s="47">
        <v>0</v>
      </c>
      <c r="G40" s="116">
        <v>0</v>
      </c>
      <c r="H40" s="45">
        <f t="shared" si="8"/>
        <v>0</v>
      </c>
      <c r="I40" s="37">
        <v>0</v>
      </c>
      <c r="J40" s="208"/>
    </row>
    <row r="41" spans="1:10" ht="24.75" customHeight="1" x14ac:dyDescent="0.25">
      <c r="A41" s="146" t="s">
        <v>78</v>
      </c>
      <c r="B41" s="211" t="s">
        <v>51</v>
      </c>
      <c r="C41" s="209" t="s">
        <v>41</v>
      </c>
      <c r="D41" s="39" t="s">
        <v>29</v>
      </c>
      <c r="E41" s="53">
        <f>SUM(E42:E42)</f>
        <v>2.8</v>
      </c>
      <c r="F41" s="53">
        <v>2.8</v>
      </c>
      <c r="G41" s="53">
        <v>0</v>
      </c>
      <c r="H41" s="45">
        <f t="shared" si="8"/>
        <v>-2.8</v>
      </c>
      <c r="I41" s="23">
        <f>G41/F41*100</f>
        <v>0</v>
      </c>
      <c r="J41" s="158" t="s">
        <v>88</v>
      </c>
    </row>
    <row r="42" spans="1:10" ht="39.75" customHeight="1" x14ac:dyDescent="0.25">
      <c r="A42" s="147"/>
      <c r="B42" s="212"/>
      <c r="C42" s="210"/>
      <c r="D42" s="17" t="s">
        <v>16</v>
      </c>
      <c r="E42" s="49">
        <v>2.8</v>
      </c>
      <c r="F42" s="49">
        <v>2.8</v>
      </c>
      <c r="G42" s="124">
        <v>0</v>
      </c>
      <c r="H42" s="45">
        <f t="shared" si="8"/>
        <v>-2.8</v>
      </c>
      <c r="I42" s="56">
        <f>G42/F42*100</f>
        <v>0</v>
      </c>
      <c r="J42" s="215"/>
    </row>
    <row r="43" spans="1:10" ht="21" customHeight="1" x14ac:dyDescent="0.25">
      <c r="A43" s="149" t="s">
        <v>13</v>
      </c>
      <c r="B43" s="150"/>
      <c r="C43" s="151"/>
      <c r="D43" s="39" t="s">
        <v>29</v>
      </c>
      <c r="E43" s="48">
        <f>E44+E45+E46</f>
        <v>10977.9</v>
      </c>
      <c r="F43" s="48">
        <f>F44+F45+F46</f>
        <v>10425.382399999999</v>
      </c>
      <c r="G43" s="125">
        <f>G44+G45+G46</f>
        <v>0</v>
      </c>
      <c r="H43" s="48">
        <f>H44+H45+H46</f>
        <v>-10425.382399999999</v>
      </c>
      <c r="I43" s="85">
        <f>G43/F43*100</f>
        <v>0</v>
      </c>
      <c r="J43" s="152"/>
    </row>
    <row r="44" spans="1:10" ht="24" customHeight="1" x14ac:dyDescent="0.25">
      <c r="A44" s="149"/>
      <c r="B44" s="150"/>
      <c r="C44" s="151"/>
      <c r="D44" s="17" t="s">
        <v>14</v>
      </c>
      <c r="E44" s="49">
        <f>E30+E34+E38</f>
        <v>2734.6</v>
      </c>
      <c r="F44" s="49">
        <f>F30+F34+F38</f>
        <v>2659.5659999999998</v>
      </c>
      <c r="G44" s="114">
        <f>G30+G34+G38</f>
        <v>0</v>
      </c>
      <c r="H44" s="45">
        <f t="shared" si="8"/>
        <v>-2659.5659999999998</v>
      </c>
      <c r="I44" s="66">
        <f t="shared" ref="I44:I46" si="10">G44/F44*100</f>
        <v>0</v>
      </c>
      <c r="J44" s="152"/>
    </row>
    <row r="45" spans="1:10" ht="38.25" customHeight="1" x14ac:dyDescent="0.25">
      <c r="A45" s="149"/>
      <c r="B45" s="150"/>
      <c r="C45" s="151"/>
      <c r="D45" s="17" t="s">
        <v>30</v>
      </c>
      <c r="E45" s="50">
        <f>E31+E35+E39+E42</f>
        <v>7798</v>
      </c>
      <c r="F45" s="50">
        <f>F31+F35+F39+F42</f>
        <v>7320.5163999999995</v>
      </c>
      <c r="G45" s="99">
        <f>G31+G35+G39+G42</f>
        <v>0</v>
      </c>
      <c r="H45" s="45">
        <f t="shared" si="8"/>
        <v>-7320.5163999999995</v>
      </c>
      <c r="I45" s="86">
        <f t="shared" si="10"/>
        <v>0</v>
      </c>
      <c r="J45" s="152"/>
    </row>
    <row r="46" spans="1:10" ht="30" customHeight="1" x14ac:dyDescent="0.25">
      <c r="A46" s="149"/>
      <c r="B46" s="150"/>
      <c r="C46" s="151"/>
      <c r="D46" s="71" t="s">
        <v>17</v>
      </c>
      <c r="E46" s="49">
        <f>E32+E36+E40</f>
        <v>445.3</v>
      </c>
      <c r="F46" s="49">
        <f>F32+F36+F40</f>
        <v>445.3</v>
      </c>
      <c r="G46" s="114">
        <f>G32+G36+G40</f>
        <v>0</v>
      </c>
      <c r="H46" s="45">
        <f t="shared" si="8"/>
        <v>-445.3</v>
      </c>
      <c r="I46" s="87">
        <f t="shared" si="10"/>
        <v>0</v>
      </c>
      <c r="J46" s="152"/>
    </row>
    <row r="47" spans="1:10" ht="21.75" customHeight="1" x14ac:dyDescent="0.25">
      <c r="A47" s="148" t="s">
        <v>52</v>
      </c>
      <c r="B47" s="148"/>
      <c r="C47" s="148"/>
      <c r="D47" s="148"/>
      <c r="E47" s="148"/>
      <c r="F47" s="148"/>
      <c r="G47" s="148"/>
      <c r="H47" s="148"/>
      <c r="I47" s="148"/>
      <c r="J47" s="148"/>
    </row>
    <row r="48" spans="1:10" ht="52.5" customHeight="1" x14ac:dyDescent="0.25">
      <c r="A48" s="140" t="s">
        <v>79</v>
      </c>
      <c r="B48" s="138" t="s">
        <v>53</v>
      </c>
      <c r="C48" s="142" t="s">
        <v>28</v>
      </c>
      <c r="D48" s="83" t="s">
        <v>29</v>
      </c>
      <c r="E48" s="84">
        <f>E49+E51</f>
        <v>47335</v>
      </c>
      <c r="F48" s="84">
        <f>F49+F51</f>
        <v>259359.69999999998</v>
      </c>
      <c r="G48" s="126">
        <f>G49+G51</f>
        <v>15277.152</v>
      </c>
      <c r="H48" s="51">
        <f t="shared" ref="H48:H55" si="11">G48-F48</f>
        <v>-244082.54799999998</v>
      </c>
      <c r="I48" s="84">
        <f t="shared" ref="I48" si="12">G48/F48*100</f>
        <v>5.8903337719776818</v>
      </c>
      <c r="J48" s="144" t="s">
        <v>91</v>
      </c>
    </row>
    <row r="49" spans="1:10" ht="48" customHeight="1" x14ac:dyDescent="0.25">
      <c r="A49" s="140"/>
      <c r="B49" s="138"/>
      <c r="C49" s="142"/>
      <c r="D49" s="21" t="s">
        <v>30</v>
      </c>
      <c r="E49" s="35">
        <v>35008.1</v>
      </c>
      <c r="F49" s="35">
        <v>247032.8</v>
      </c>
      <c r="G49" s="18">
        <v>13596.665279999999</v>
      </c>
      <c r="H49" s="35">
        <f t="shared" si="11"/>
        <v>-233436.13472</v>
      </c>
      <c r="I49" s="18">
        <f>G49/F49*100</f>
        <v>5.5039918909553709</v>
      </c>
      <c r="J49" s="144"/>
    </row>
    <row r="50" spans="1:10" ht="118.5" customHeight="1" x14ac:dyDescent="0.25">
      <c r="A50" s="140"/>
      <c r="B50" s="138"/>
      <c r="C50" s="142"/>
      <c r="D50" s="61" t="s">
        <v>60</v>
      </c>
      <c r="E50" s="35">
        <v>0</v>
      </c>
      <c r="F50" s="35">
        <v>0</v>
      </c>
      <c r="G50" s="18">
        <v>0</v>
      </c>
      <c r="H50" s="45">
        <f t="shared" si="11"/>
        <v>0</v>
      </c>
      <c r="I50" s="18" t="e">
        <f>G50/F50*100</f>
        <v>#DIV/0!</v>
      </c>
      <c r="J50" s="144"/>
    </row>
    <row r="51" spans="1:10" ht="176.25" customHeight="1" x14ac:dyDescent="0.25">
      <c r="A51" s="141"/>
      <c r="B51" s="139"/>
      <c r="C51" s="143"/>
      <c r="D51" s="62" t="s">
        <v>17</v>
      </c>
      <c r="E51" s="35">
        <v>12326.9</v>
      </c>
      <c r="F51" s="35">
        <v>12326.9</v>
      </c>
      <c r="G51" s="18">
        <v>1680.4867200000001</v>
      </c>
      <c r="H51" s="45">
        <f t="shared" si="11"/>
        <v>-10646.413279999999</v>
      </c>
      <c r="I51" s="18">
        <f>G51/F51*100</f>
        <v>13.632679100179285</v>
      </c>
      <c r="J51" s="145"/>
    </row>
    <row r="52" spans="1:10" ht="26.25" customHeight="1" x14ac:dyDescent="0.25">
      <c r="A52" s="149" t="s">
        <v>32</v>
      </c>
      <c r="B52" s="150"/>
      <c r="C52" s="188"/>
      <c r="D52" s="42" t="s">
        <v>29</v>
      </c>
      <c r="E52" s="51">
        <f>E55+E53</f>
        <v>47335</v>
      </c>
      <c r="F52" s="51">
        <f t="shared" ref="F52:H52" si="13">F55+F53</f>
        <v>259359.69999999998</v>
      </c>
      <c r="G52" s="23">
        <f t="shared" si="13"/>
        <v>15277.152</v>
      </c>
      <c r="H52" s="51">
        <f t="shared" si="13"/>
        <v>-244082.54800000001</v>
      </c>
      <c r="I52" s="18">
        <f>G52/F52*100</f>
        <v>5.8903337719776818</v>
      </c>
      <c r="J52" s="175" t="s">
        <v>15</v>
      </c>
    </row>
    <row r="53" spans="1:10" ht="39" customHeight="1" x14ac:dyDescent="0.25">
      <c r="A53" s="149"/>
      <c r="B53" s="150"/>
      <c r="C53" s="188"/>
      <c r="D53" s="21" t="s">
        <v>30</v>
      </c>
      <c r="E53" s="35">
        <f t="shared" ref="E53:G55" si="14">E49</f>
        <v>35008.1</v>
      </c>
      <c r="F53" s="35">
        <f t="shared" si="14"/>
        <v>247032.8</v>
      </c>
      <c r="G53" s="18">
        <f t="shared" si="14"/>
        <v>13596.665279999999</v>
      </c>
      <c r="H53" s="23">
        <f t="shared" si="11"/>
        <v>-233436.13472</v>
      </c>
      <c r="I53" s="45">
        <f t="shared" ref="I53:I55" si="15">G53/F53*100</f>
        <v>5.5039918909553709</v>
      </c>
      <c r="J53" s="175"/>
    </row>
    <row r="54" spans="1:10" ht="111.75" customHeight="1" x14ac:dyDescent="0.25">
      <c r="A54" s="149"/>
      <c r="B54" s="150"/>
      <c r="C54" s="188"/>
      <c r="D54" s="108" t="s">
        <v>60</v>
      </c>
      <c r="E54" s="52">
        <f t="shared" si="14"/>
        <v>0</v>
      </c>
      <c r="F54" s="52">
        <f t="shared" si="14"/>
        <v>0</v>
      </c>
      <c r="G54" s="115">
        <f t="shared" si="14"/>
        <v>0</v>
      </c>
      <c r="H54" s="23">
        <f t="shared" si="11"/>
        <v>0</v>
      </c>
      <c r="I54" s="45" t="e">
        <f t="shared" ref="I54" si="16">G54/F54*100</f>
        <v>#DIV/0!</v>
      </c>
      <c r="J54" s="175"/>
    </row>
    <row r="55" spans="1:10" ht="24" customHeight="1" x14ac:dyDescent="0.25">
      <c r="A55" s="149"/>
      <c r="B55" s="150"/>
      <c r="C55" s="188"/>
      <c r="D55" s="20" t="s">
        <v>17</v>
      </c>
      <c r="E55" s="52">
        <f t="shared" si="14"/>
        <v>12326.9</v>
      </c>
      <c r="F55" s="52">
        <f t="shared" si="14"/>
        <v>12326.9</v>
      </c>
      <c r="G55" s="115">
        <f t="shared" si="14"/>
        <v>1680.4867200000001</v>
      </c>
      <c r="H55" s="23">
        <f t="shared" si="11"/>
        <v>-10646.413279999999</v>
      </c>
      <c r="I55" s="45">
        <f t="shared" si="15"/>
        <v>13.632679100179285</v>
      </c>
      <c r="J55" s="175"/>
    </row>
    <row r="56" spans="1:10" ht="27" customHeight="1" x14ac:dyDescent="0.25">
      <c r="A56" s="155" t="s">
        <v>38</v>
      </c>
      <c r="B56" s="156"/>
      <c r="C56" s="156"/>
      <c r="D56" s="156"/>
      <c r="E56" s="156"/>
      <c r="F56" s="156"/>
      <c r="G56" s="156"/>
      <c r="H56" s="156"/>
      <c r="I56" s="156"/>
      <c r="J56" s="157"/>
    </row>
    <row r="57" spans="1:10" ht="26.25" customHeight="1" x14ac:dyDescent="0.25">
      <c r="A57" s="168" t="s">
        <v>80</v>
      </c>
      <c r="B57" s="169" t="s">
        <v>64</v>
      </c>
      <c r="C57" s="153" t="s">
        <v>45</v>
      </c>
      <c r="D57" s="40" t="s">
        <v>29</v>
      </c>
      <c r="E57" s="43">
        <f>E58</f>
        <v>0</v>
      </c>
      <c r="F57" s="43">
        <f t="shared" ref="F57:I59" si="17">F58</f>
        <v>0</v>
      </c>
      <c r="G57" s="23">
        <f t="shared" si="17"/>
        <v>0</v>
      </c>
      <c r="H57" s="23">
        <f t="shared" si="17"/>
        <v>0</v>
      </c>
      <c r="I57" s="43" t="e">
        <f t="shared" si="17"/>
        <v>#DIV/0!</v>
      </c>
      <c r="J57" s="158" t="s">
        <v>83</v>
      </c>
    </row>
    <row r="58" spans="1:10" ht="49.5" customHeight="1" x14ac:dyDescent="0.25">
      <c r="A58" s="141"/>
      <c r="B58" s="170"/>
      <c r="C58" s="154"/>
      <c r="D58" s="71" t="s">
        <v>17</v>
      </c>
      <c r="E58" s="57">
        <v>0</v>
      </c>
      <c r="F58" s="45">
        <v>0</v>
      </c>
      <c r="G58" s="18">
        <v>0</v>
      </c>
      <c r="H58" s="18">
        <f>F58-G58</f>
        <v>0</v>
      </c>
      <c r="I58" s="45" t="e">
        <f t="shared" ref="I58:I61" si="18">G58/F58*100</f>
        <v>#DIV/0!</v>
      </c>
      <c r="J58" s="159"/>
    </row>
    <row r="59" spans="1:10" ht="49.5" customHeight="1" x14ac:dyDescent="0.25">
      <c r="A59" s="168" t="s">
        <v>81</v>
      </c>
      <c r="B59" s="169" t="s">
        <v>82</v>
      </c>
      <c r="C59" s="153" t="s">
        <v>45</v>
      </c>
      <c r="D59" s="40" t="s">
        <v>29</v>
      </c>
      <c r="E59" s="43">
        <f>E60</f>
        <v>500</v>
      </c>
      <c r="F59" s="43">
        <f t="shared" si="17"/>
        <v>500</v>
      </c>
      <c r="G59" s="43">
        <v>500</v>
      </c>
      <c r="H59" s="43">
        <f t="shared" si="17"/>
        <v>0</v>
      </c>
      <c r="I59" s="45">
        <f t="shared" si="18"/>
        <v>100</v>
      </c>
      <c r="J59" s="158" t="s">
        <v>93</v>
      </c>
    </row>
    <row r="60" spans="1:10" ht="49.5" customHeight="1" x14ac:dyDescent="0.25">
      <c r="A60" s="141"/>
      <c r="B60" s="170"/>
      <c r="C60" s="154"/>
      <c r="D60" s="113" t="s">
        <v>17</v>
      </c>
      <c r="E60" s="57">
        <v>500</v>
      </c>
      <c r="F60" s="45">
        <v>500</v>
      </c>
      <c r="G60" s="18">
        <v>500</v>
      </c>
      <c r="H60" s="18">
        <f>F60-G60</f>
        <v>0</v>
      </c>
      <c r="I60" s="45">
        <f t="shared" si="18"/>
        <v>100</v>
      </c>
      <c r="J60" s="159"/>
    </row>
    <row r="61" spans="1:10" ht="26.25" customHeight="1" x14ac:dyDescent="0.25">
      <c r="A61" s="160" t="s">
        <v>39</v>
      </c>
      <c r="B61" s="161"/>
      <c r="C61" s="162"/>
      <c r="D61" s="71" t="s">
        <v>29</v>
      </c>
      <c r="E61" s="67">
        <f>E59+E57</f>
        <v>500</v>
      </c>
      <c r="F61" s="67">
        <f t="shared" ref="F61:H61" si="19">F59+F57</f>
        <v>500</v>
      </c>
      <c r="G61" s="67">
        <f t="shared" si="19"/>
        <v>500</v>
      </c>
      <c r="H61" s="67">
        <f t="shared" si="19"/>
        <v>0</v>
      </c>
      <c r="I61" s="45">
        <f t="shared" si="18"/>
        <v>100</v>
      </c>
      <c r="J61" s="166" t="s">
        <v>15</v>
      </c>
    </row>
    <row r="62" spans="1:10" ht="26.25" customHeight="1" x14ac:dyDescent="0.25">
      <c r="A62" s="163"/>
      <c r="B62" s="164"/>
      <c r="C62" s="165"/>
      <c r="D62" s="20" t="s">
        <v>17</v>
      </c>
      <c r="E62" s="59">
        <f>E60+E58</f>
        <v>500</v>
      </c>
      <c r="F62" s="59">
        <f t="shared" ref="F62:H62" si="20">F60+F58</f>
        <v>500</v>
      </c>
      <c r="G62" s="59">
        <f t="shared" si="20"/>
        <v>500</v>
      </c>
      <c r="H62" s="59">
        <f t="shared" si="20"/>
        <v>0</v>
      </c>
      <c r="I62" s="54">
        <f t="shared" ref="I62" si="21">G62/F62*100</f>
        <v>100</v>
      </c>
      <c r="J62" s="167"/>
    </row>
    <row r="63" spans="1:10" ht="21.75" customHeight="1" x14ac:dyDescent="0.25">
      <c r="A63" s="189" t="s">
        <v>33</v>
      </c>
      <c r="B63" s="190"/>
      <c r="C63" s="191"/>
      <c r="D63" s="22" t="s">
        <v>37</v>
      </c>
      <c r="E63" s="51">
        <f>E64+E65+E67</f>
        <v>58812.899999999994</v>
      </c>
      <c r="F63" s="51">
        <f>F64+F65+F67</f>
        <v>270285.08239999996</v>
      </c>
      <c r="G63" s="51">
        <f>G64+G65+G67</f>
        <v>15777.151999999998</v>
      </c>
      <c r="H63" s="51">
        <f>F63-G63</f>
        <v>254507.93039999995</v>
      </c>
      <c r="I63" s="51">
        <f>G63/F63*100</f>
        <v>5.8372263315113688</v>
      </c>
      <c r="J63" s="166" t="s">
        <v>15</v>
      </c>
    </row>
    <row r="64" spans="1:10" ht="24" customHeight="1" x14ac:dyDescent="0.25">
      <c r="A64" s="192"/>
      <c r="B64" s="193"/>
      <c r="C64" s="194"/>
      <c r="D64" s="17" t="s">
        <v>14</v>
      </c>
      <c r="E64" s="18">
        <f>E44</f>
        <v>2734.6</v>
      </c>
      <c r="F64" s="18">
        <f>F44</f>
        <v>2659.5659999999998</v>
      </c>
      <c r="G64" s="35">
        <f>G44</f>
        <v>0</v>
      </c>
      <c r="H64" s="35">
        <f>H44</f>
        <v>-2659.5659999999998</v>
      </c>
      <c r="I64" s="45">
        <f>I44</f>
        <v>0</v>
      </c>
      <c r="J64" s="175"/>
    </row>
    <row r="65" spans="1:10" ht="41.25" customHeight="1" x14ac:dyDescent="0.25">
      <c r="A65" s="192"/>
      <c r="B65" s="193"/>
      <c r="C65" s="194"/>
      <c r="D65" s="17" t="s">
        <v>30</v>
      </c>
      <c r="E65" s="112">
        <f>E45+E53</f>
        <v>42806.1</v>
      </c>
      <c r="F65" s="112">
        <f>F45+F53</f>
        <v>254353.31639999998</v>
      </c>
      <c r="G65" s="130">
        <f>G45+G53</f>
        <v>13596.665279999999</v>
      </c>
      <c r="H65" s="35">
        <f t="shared" ref="H65:H86" si="22">G65-F65</f>
        <v>-240756.65111999999</v>
      </c>
      <c r="I65" s="56">
        <f t="shared" ref="I65:I67" si="23">G65/F65*100</f>
        <v>5.3455820716006199</v>
      </c>
      <c r="J65" s="175"/>
    </row>
    <row r="66" spans="1:10" ht="114" customHeight="1" x14ac:dyDescent="0.25">
      <c r="A66" s="192"/>
      <c r="B66" s="193"/>
      <c r="C66" s="193"/>
      <c r="D66" s="109" t="s">
        <v>60</v>
      </c>
      <c r="E66" s="110">
        <f>E54</f>
        <v>0</v>
      </c>
      <c r="F66" s="110">
        <f>F54</f>
        <v>0</v>
      </c>
      <c r="G66" s="115">
        <f>G54</f>
        <v>0</v>
      </c>
      <c r="H66" s="23">
        <f t="shared" si="22"/>
        <v>0</v>
      </c>
      <c r="I66" s="45" t="e">
        <f t="shared" si="23"/>
        <v>#DIV/0!</v>
      </c>
      <c r="J66" s="176"/>
    </row>
    <row r="67" spans="1:10" ht="31.5" customHeight="1" x14ac:dyDescent="0.25">
      <c r="A67" s="192"/>
      <c r="B67" s="193"/>
      <c r="C67" s="193"/>
      <c r="D67" s="41" t="s">
        <v>17</v>
      </c>
      <c r="E67" s="101">
        <f>E62+E55+E46</f>
        <v>13272.199999999999</v>
      </c>
      <c r="F67" s="101">
        <f>F62+F55+F46</f>
        <v>13272.199999999999</v>
      </c>
      <c r="G67" s="101">
        <f>G62+G55+G46</f>
        <v>2180.4867199999999</v>
      </c>
      <c r="H67" s="52">
        <f t="shared" si="22"/>
        <v>-11091.71328</v>
      </c>
      <c r="I67" s="102">
        <f t="shared" si="23"/>
        <v>16.428977260740496</v>
      </c>
      <c r="J67" s="176"/>
    </row>
    <row r="68" spans="1:10" s="8" customFormat="1" ht="32.25" customHeight="1" x14ac:dyDescent="0.25">
      <c r="A68" s="174" t="s">
        <v>22</v>
      </c>
      <c r="B68" s="174"/>
      <c r="C68" s="174"/>
      <c r="D68" s="96" t="s">
        <v>14</v>
      </c>
      <c r="E68" s="104">
        <f>E78</f>
        <v>2734.6</v>
      </c>
      <c r="F68" s="104">
        <f t="shared" ref="F68:I68" si="24">F78</f>
        <v>2659.5659999999998</v>
      </c>
      <c r="G68" s="104">
        <f t="shared" si="24"/>
        <v>0</v>
      </c>
      <c r="H68" s="49">
        <f t="shared" si="22"/>
        <v>-2659.5659999999998</v>
      </c>
      <c r="I68" s="103">
        <f t="shared" si="24"/>
        <v>0</v>
      </c>
      <c r="J68" s="94" t="s">
        <v>15</v>
      </c>
    </row>
    <row r="69" spans="1:10" s="8" customFormat="1" ht="38.25" x14ac:dyDescent="0.25">
      <c r="A69" s="174"/>
      <c r="B69" s="174"/>
      <c r="C69" s="174"/>
      <c r="D69" s="96" t="s">
        <v>16</v>
      </c>
      <c r="E69" s="104">
        <f>E79+E83+E42</f>
        <v>43696.1</v>
      </c>
      <c r="F69" s="104">
        <f>F79+F83+F42</f>
        <v>255243.31639999998</v>
      </c>
      <c r="G69" s="104">
        <f>G79+G83+G42</f>
        <v>13596.665279999999</v>
      </c>
      <c r="H69" s="49">
        <f t="shared" si="22"/>
        <v>-241646.65111999999</v>
      </c>
      <c r="I69" s="95">
        <f>G69/F69*100</f>
        <v>5.3269427273434378</v>
      </c>
      <c r="J69" s="94" t="s">
        <v>15</v>
      </c>
    </row>
    <row r="70" spans="1:10" s="8" customFormat="1" ht="111.75" customHeight="1" x14ac:dyDescent="0.25">
      <c r="A70" s="174"/>
      <c r="B70" s="174"/>
      <c r="C70" s="174"/>
      <c r="D70" s="96" t="s">
        <v>60</v>
      </c>
      <c r="E70" s="49">
        <f>E80</f>
        <v>0</v>
      </c>
      <c r="F70" s="49">
        <f t="shared" ref="F70:I70" si="25">F80</f>
        <v>0</v>
      </c>
      <c r="G70" s="49">
        <f t="shared" si="25"/>
        <v>0</v>
      </c>
      <c r="H70" s="49">
        <f t="shared" si="22"/>
        <v>0</v>
      </c>
      <c r="I70" s="49" t="e">
        <f t="shared" si="25"/>
        <v>#DIV/0!</v>
      </c>
      <c r="J70" s="94"/>
    </row>
    <row r="71" spans="1:10" s="8" customFormat="1" ht="25.5" x14ac:dyDescent="0.25">
      <c r="A71" s="174"/>
      <c r="B71" s="174"/>
      <c r="C71" s="174"/>
      <c r="D71" s="96" t="s">
        <v>17</v>
      </c>
      <c r="E71" s="104">
        <f>E81+E84</f>
        <v>13482.199999999999</v>
      </c>
      <c r="F71" s="104">
        <f>F81+F84</f>
        <v>13982.199999999999</v>
      </c>
      <c r="G71" s="49">
        <f>G81+G84</f>
        <v>2180.4867199999999</v>
      </c>
      <c r="H71" s="49">
        <f t="shared" si="22"/>
        <v>-11801.71328</v>
      </c>
      <c r="I71" s="95">
        <f>G71/F71*100</f>
        <v>15.594732731615913</v>
      </c>
      <c r="J71" s="94" t="s">
        <v>15</v>
      </c>
    </row>
    <row r="72" spans="1:10" s="25" customFormat="1" ht="30" customHeight="1" x14ac:dyDescent="0.25">
      <c r="A72" s="174"/>
      <c r="B72" s="174"/>
      <c r="C72" s="174"/>
      <c r="D72" s="94" t="s">
        <v>19</v>
      </c>
      <c r="E72" s="105">
        <f>E71+E69+E68</f>
        <v>59912.899999999994</v>
      </c>
      <c r="F72" s="105">
        <f>F71+F69+F68</f>
        <v>271885.08239999996</v>
      </c>
      <c r="G72" s="105">
        <f>G71+G69+G68</f>
        <v>15777.151999999998</v>
      </c>
      <c r="H72" s="88">
        <f t="shared" si="22"/>
        <v>-256107.93039999995</v>
      </c>
      <c r="I72" s="95">
        <f>G72/F72*100</f>
        <v>5.8028751929789593</v>
      </c>
      <c r="J72" s="96"/>
    </row>
    <row r="73" spans="1:10" s="25" customFormat="1" ht="30" customHeight="1" x14ac:dyDescent="0.25">
      <c r="A73" s="183" t="s">
        <v>61</v>
      </c>
      <c r="B73" s="183"/>
      <c r="C73" s="183"/>
      <c r="D73" s="92" t="s">
        <v>14</v>
      </c>
      <c r="E73" s="90">
        <f>E57</f>
        <v>0</v>
      </c>
      <c r="F73" s="90">
        <f>F57</f>
        <v>0</v>
      </c>
      <c r="G73" s="117">
        <f>G57</f>
        <v>0</v>
      </c>
      <c r="H73" s="111">
        <f t="shared" ref="H73:H77" si="26">G73-F73</f>
        <v>0</v>
      </c>
      <c r="I73" s="93" t="e">
        <f>G73/F73*100</f>
        <v>#DIV/0!</v>
      </c>
      <c r="J73" s="26" t="s">
        <v>15</v>
      </c>
    </row>
    <row r="74" spans="1:10" s="25" customFormat="1" ht="35.25" customHeight="1" x14ac:dyDescent="0.25">
      <c r="A74" s="184"/>
      <c r="B74" s="184"/>
      <c r="C74" s="184"/>
      <c r="D74" s="91" t="s">
        <v>16</v>
      </c>
      <c r="E74" s="35">
        <v>35008.1</v>
      </c>
      <c r="F74" s="35">
        <v>247032.8</v>
      </c>
      <c r="G74" s="18">
        <v>0</v>
      </c>
      <c r="H74" s="35">
        <f t="shared" si="26"/>
        <v>-247032.8</v>
      </c>
      <c r="I74" s="18" t="e">
        <f>I58</f>
        <v>#DIV/0!</v>
      </c>
      <c r="J74" s="13" t="s">
        <v>15</v>
      </c>
    </row>
    <row r="75" spans="1:10" s="25" customFormat="1" ht="88.5" customHeight="1" x14ac:dyDescent="0.25">
      <c r="A75" s="184"/>
      <c r="B75" s="184"/>
      <c r="C75" s="184"/>
      <c r="D75" s="63" t="s">
        <v>60</v>
      </c>
      <c r="E75" s="64">
        <v>0</v>
      </c>
      <c r="F75" s="64">
        <v>0</v>
      </c>
      <c r="G75" s="18">
        <v>0</v>
      </c>
      <c r="H75" s="18">
        <f t="shared" si="26"/>
        <v>0</v>
      </c>
      <c r="I75" s="64">
        <f t="shared" ref="I75" si="27">I61</f>
        <v>100</v>
      </c>
      <c r="J75" s="13"/>
    </row>
    <row r="76" spans="1:10" s="25" customFormat="1" ht="30" customHeight="1" x14ac:dyDescent="0.25">
      <c r="A76" s="184"/>
      <c r="B76" s="184"/>
      <c r="C76" s="184"/>
      <c r="D76" s="91" t="s">
        <v>17</v>
      </c>
      <c r="E76" s="35">
        <v>12326.9</v>
      </c>
      <c r="F76" s="35">
        <v>12326.9</v>
      </c>
      <c r="G76" s="35">
        <v>0</v>
      </c>
      <c r="H76" s="35">
        <f t="shared" si="26"/>
        <v>-12326.9</v>
      </c>
      <c r="I76" s="18">
        <f>G76/F76*100</f>
        <v>0</v>
      </c>
      <c r="J76" s="13"/>
    </row>
    <row r="77" spans="1:10" s="25" customFormat="1" ht="30" customHeight="1" x14ac:dyDescent="0.25">
      <c r="A77" s="184"/>
      <c r="B77" s="184"/>
      <c r="C77" s="184"/>
      <c r="D77" s="24" t="s">
        <v>19</v>
      </c>
      <c r="E77" s="51">
        <f>E76+E74+E73</f>
        <v>47335</v>
      </c>
      <c r="F77" s="51">
        <f t="shared" ref="F77:G77" si="28">F73+F74+F76</f>
        <v>259359.69999999998</v>
      </c>
      <c r="G77" s="51">
        <f t="shared" si="28"/>
        <v>0</v>
      </c>
      <c r="H77" s="51">
        <f t="shared" si="26"/>
        <v>-259359.69999999998</v>
      </c>
      <c r="I77" s="51">
        <f>G77/F77*100</f>
        <v>0</v>
      </c>
      <c r="J77" s="13" t="s">
        <v>15</v>
      </c>
    </row>
    <row r="78" spans="1:10" s="8" customFormat="1" ht="25.5" x14ac:dyDescent="0.25">
      <c r="A78" s="183" t="s">
        <v>26</v>
      </c>
      <c r="B78" s="183"/>
      <c r="C78" s="183"/>
      <c r="D78" s="14" t="s">
        <v>14</v>
      </c>
      <c r="E78" s="35">
        <f>E64</f>
        <v>2734.6</v>
      </c>
      <c r="F78" s="35">
        <f>F64</f>
        <v>2659.5659999999998</v>
      </c>
      <c r="G78" s="35">
        <f>G64</f>
        <v>0</v>
      </c>
      <c r="H78" s="131">
        <f t="shared" si="22"/>
        <v>-2659.5659999999998</v>
      </c>
      <c r="I78" s="38">
        <f>G78/F78*100</f>
        <v>0</v>
      </c>
      <c r="J78" s="26" t="s">
        <v>15</v>
      </c>
    </row>
    <row r="79" spans="1:10" s="8" customFormat="1" ht="38.25" x14ac:dyDescent="0.25">
      <c r="A79" s="184"/>
      <c r="B79" s="184"/>
      <c r="C79" s="184"/>
      <c r="D79" s="12" t="s">
        <v>16</v>
      </c>
      <c r="E79" s="35">
        <f>E45+E53-E42</f>
        <v>42803.299999999996</v>
      </c>
      <c r="F79" s="35">
        <f>F45+F53-F42</f>
        <v>254350.51639999999</v>
      </c>
      <c r="G79" s="35">
        <f>G45+G53-G42</f>
        <v>13596.665279999999</v>
      </c>
      <c r="H79" s="35">
        <f t="shared" si="22"/>
        <v>-240753.85112000001</v>
      </c>
      <c r="I79" s="18">
        <f>I65</f>
        <v>5.3455820716006199</v>
      </c>
      <c r="J79" s="13" t="s">
        <v>15</v>
      </c>
    </row>
    <row r="80" spans="1:10" s="8" customFormat="1" ht="114.75" x14ac:dyDescent="0.25">
      <c r="A80" s="184"/>
      <c r="B80" s="184"/>
      <c r="C80" s="184"/>
      <c r="D80" s="63" t="s">
        <v>60</v>
      </c>
      <c r="E80" s="64">
        <f>E66</f>
        <v>0</v>
      </c>
      <c r="F80" s="64">
        <f>F66</f>
        <v>0</v>
      </c>
      <c r="G80" s="127">
        <f t="shared" ref="G80:I80" si="29">G66</f>
        <v>0</v>
      </c>
      <c r="H80" s="18">
        <f t="shared" si="22"/>
        <v>0</v>
      </c>
      <c r="I80" s="64" t="e">
        <f t="shared" si="29"/>
        <v>#DIV/0!</v>
      </c>
      <c r="J80" s="13"/>
    </row>
    <row r="81" spans="1:10" s="8" customFormat="1" ht="27" customHeight="1" x14ac:dyDescent="0.25">
      <c r="A81" s="184"/>
      <c r="B81" s="184"/>
      <c r="C81" s="184"/>
      <c r="D81" s="12" t="s">
        <v>17</v>
      </c>
      <c r="E81" s="52">
        <f>E55+E46</f>
        <v>12772.199999999999</v>
      </c>
      <c r="F81" s="52">
        <f t="shared" ref="F81:H81" si="30">F55+F46</f>
        <v>12772.199999999999</v>
      </c>
      <c r="G81" s="132">
        <f t="shared" si="30"/>
        <v>1680.4867200000001</v>
      </c>
      <c r="H81" s="132">
        <f t="shared" si="30"/>
        <v>-11091.713279999998</v>
      </c>
      <c r="I81" s="18">
        <f>G81/F81*100</f>
        <v>13.157378681824589</v>
      </c>
      <c r="J81" s="13"/>
    </row>
    <row r="82" spans="1:10" s="8" customFormat="1" ht="25.5" customHeight="1" x14ac:dyDescent="0.25">
      <c r="A82" s="184"/>
      <c r="B82" s="184"/>
      <c r="C82" s="184"/>
      <c r="D82" s="24" t="s">
        <v>19</v>
      </c>
      <c r="E82" s="51">
        <f>E81+E79+E78</f>
        <v>58310.099999999991</v>
      </c>
      <c r="F82" s="51">
        <f t="shared" ref="F82:H82" si="31">F78+F79+F81</f>
        <v>269782.28239999997</v>
      </c>
      <c r="G82" s="133">
        <f t="shared" si="31"/>
        <v>15277.152</v>
      </c>
      <c r="H82" s="133">
        <f t="shared" si="31"/>
        <v>-254505.13039999999</v>
      </c>
      <c r="I82" s="51">
        <f>G82/F82*100</f>
        <v>5.6627706846029717</v>
      </c>
      <c r="J82" s="13" t="s">
        <v>15</v>
      </c>
    </row>
    <row r="83" spans="1:10" s="8" customFormat="1" ht="45.75" customHeight="1" x14ac:dyDescent="0.25">
      <c r="A83" s="178" t="s">
        <v>54</v>
      </c>
      <c r="B83" s="179"/>
      <c r="C83" s="180"/>
      <c r="D83" s="12" t="s">
        <v>16</v>
      </c>
      <c r="E83" s="10">
        <f>E24</f>
        <v>890</v>
      </c>
      <c r="F83" s="10">
        <f>F24</f>
        <v>890</v>
      </c>
      <c r="G83" s="134">
        <f>G24</f>
        <v>0</v>
      </c>
      <c r="H83" s="135">
        <f t="shared" si="22"/>
        <v>-890</v>
      </c>
      <c r="I83" s="18">
        <f t="shared" ref="I83" si="32">G83/F83*100</f>
        <v>0</v>
      </c>
      <c r="J83" s="13" t="s">
        <v>15</v>
      </c>
    </row>
    <row r="84" spans="1:10" s="8" customFormat="1" ht="25.5" x14ac:dyDescent="0.25">
      <c r="A84" s="178"/>
      <c r="B84" s="179"/>
      <c r="C84" s="180"/>
      <c r="D84" s="12" t="s">
        <v>17</v>
      </c>
      <c r="E84" s="10">
        <f>E25+E62</f>
        <v>710</v>
      </c>
      <c r="F84" s="10">
        <f t="shared" ref="F84:H84" si="33">F25+F62</f>
        <v>1210</v>
      </c>
      <c r="G84" s="134">
        <f t="shared" si="33"/>
        <v>500</v>
      </c>
      <c r="H84" s="134">
        <f t="shared" si="33"/>
        <v>-710</v>
      </c>
      <c r="I84" s="18">
        <f>G84/F84*100</f>
        <v>41.32231404958678</v>
      </c>
      <c r="J84" s="13" t="s">
        <v>15</v>
      </c>
    </row>
    <row r="85" spans="1:10" s="8" customFormat="1" x14ac:dyDescent="0.25">
      <c r="A85" s="181"/>
      <c r="B85" s="182"/>
      <c r="C85" s="182"/>
      <c r="D85" s="39" t="s">
        <v>19</v>
      </c>
      <c r="E85" s="36">
        <f>E83+E84</f>
        <v>1600</v>
      </c>
      <c r="F85" s="36">
        <f t="shared" ref="F85:G85" si="34">F83+F84</f>
        <v>2100</v>
      </c>
      <c r="G85" s="136">
        <f t="shared" si="34"/>
        <v>500</v>
      </c>
      <c r="H85" s="133">
        <f t="shared" si="22"/>
        <v>-1600</v>
      </c>
      <c r="I85" s="23">
        <f>G85/F85*100</f>
        <v>23.809523809523807</v>
      </c>
      <c r="J85" s="13" t="s">
        <v>15</v>
      </c>
    </row>
    <row r="86" spans="1:10" ht="25.5" customHeight="1" x14ac:dyDescent="0.25">
      <c r="A86" s="185" t="s">
        <v>55</v>
      </c>
      <c r="B86" s="186"/>
      <c r="C86" s="187"/>
      <c r="D86" s="60" t="s">
        <v>16</v>
      </c>
      <c r="E86" s="88">
        <v>2.8</v>
      </c>
      <c r="F86" s="88">
        <v>2.8</v>
      </c>
      <c r="G86" s="137">
        <v>0</v>
      </c>
      <c r="H86" s="133">
        <f t="shared" si="22"/>
        <v>-2.8</v>
      </c>
      <c r="I86" s="89">
        <f t="shared" ref="I86" si="35">G86/F86*100</f>
        <v>0</v>
      </c>
      <c r="J86" s="65"/>
    </row>
    <row r="87" spans="1:10" s="27" customFormat="1" ht="30" customHeight="1" x14ac:dyDescent="0.25">
      <c r="A87" s="177" t="s">
        <v>35</v>
      </c>
      <c r="B87" s="177"/>
      <c r="C87" s="32" t="s">
        <v>73</v>
      </c>
      <c r="D87" s="16"/>
      <c r="F87" s="30" t="s">
        <v>42</v>
      </c>
      <c r="G87" s="128"/>
      <c r="I87" s="31" t="s">
        <v>43</v>
      </c>
    </row>
    <row r="88" spans="1:10" s="27" customFormat="1" x14ac:dyDescent="0.25">
      <c r="A88" s="173" t="s">
        <v>70</v>
      </c>
      <c r="B88" s="173"/>
      <c r="C88" s="173"/>
      <c r="D88" s="173"/>
      <c r="E88" s="173"/>
      <c r="F88" s="173"/>
      <c r="G88" s="173"/>
      <c r="H88" s="173"/>
      <c r="I88" s="173"/>
      <c r="J88" s="107" t="s">
        <v>69</v>
      </c>
    </row>
    <row r="89" spans="1:10" s="3" customFormat="1" ht="22.5" customHeight="1" x14ac:dyDescent="0.25">
      <c r="A89" s="3" t="s">
        <v>68</v>
      </c>
      <c r="G89" s="129"/>
    </row>
    <row r="90" spans="1:10" s="27" customFormat="1" ht="26.25" customHeight="1" x14ac:dyDescent="0.25">
      <c r="A90" s="177" t="s">
        <v>36</v>
      </c>
      <c r="B90" s="177"/>
      <c r="C90" s="33" t="s">
        <v>85</v>
      </c>
      <c r="D90" s="28"/>
      <c r="F90" s="29" t="s">
        <v>72</v>
      </c>
      <c r="G90" s="128"/>
      <c r="I90" s="31" t="s">
        <v>71</v>
      </c>
    </row>
    <row r="91" spans="1:10" s="27" customFormat="1" x14ac:dyDescent="0.25">
      <c r="A91" s="173" t="s">
        <v>66</v>
      </c>
      <c r="B91" s="173"/>
      <c r="C91" s="173"/>
      <c r="D91" s="173"/>
      <c r="E91" s="173"/>
      <c r="F91" s="173"/>
      <c r="G91" s="173"/>
      <c r="H91" s="173"/>
      <c r="I91" s="173"/>
      <c r="J91" s="107" t="s">
        <v>67</v>
      </c>
    </row>
    <row r="92" spans="1:10" s="27" customFormat="1" x14ac:dyDescent="0.25">
      <c r="A92" s="3" t="s">
        <v>65</v>
      </c>
      <c r="D92" s="28"/>
      <c r="G92" s="128"/>
    </row>
    <row r="93" spans="1:10" s="27" customFormat="1" x14ac:dyDescent="0.25">
      <c r="A93" s="106" t="s">
        <v>89</v>
      </c>
      <c r="D93" s="15"/>
      <c r="G93" s="128"/>
    </row>
  </sheetData>
  <mergeCells count="77">
    <mergeCell ref="A17:A19"/>
    <mergeCell ref="B17:B19"/>
    <mergeCell ref="C17:C19"/>
    <mergeCell ref="J18:J19"/>
    <mergeCell ref="A10:A12"/>
    <mergeCell ref="A16:J16"/>
    <mergeCell ref="H10:I10"/>
    <mergeCell ref="J10:J12"/>
    <mergeCell ref="A14:J14"/>
    <mergeCell ref="A15:J15"/>
    <mergeCell ref="D10:D12"/>
    <mergeCell ref="E10:E12"/>
    <mergeCell ref="F10:F12"/>
    <mergeCell ref="G10:G12"/>
    <mergeCell ref="B10:B12"/>
    <mergeCell ref="C10:C12"/>
    <mergeCell ref="A1:J1"/>
    <mergeCell ref="A2:J2"/>
    <mergeCell ref="A6:D6"/>
    <mergeCell ref="A8:D8"/>
    <mergeCell ref="A7:D7"/>
    <mergeCell ref="A5:E5"/>
    <mergeCell ref="D3:G3"/>
    <mergeCell ref="J37:J40"/>
    <mergeCell ref="C41:C42"/>
    <mergeCell ref="B41:B42"/>
    <mergeCell ref="B37:B40"/>
    <mergeCell ref="C37:C40"/>
    <mergeCell ref="J41:J42"/>
    <mergeCell ref="J20:J21"/>
    <mergeCell ref="A23:C25"/>
    <mergeCell ref="C33:C36"/>
    <mergeCell ref="J33:J36"/>
    <mergeCell ref="C29:C32"/>
    <mergeCell ref="B29:B32"/>
    <mergeCell ref="A29:A32"/>
    <mergeCell ref="B33:B36"/>
    <mergeCell ref="B20:B22"/>
    <mergeCell ref="C20:C22"/>
    <mergeCell ref="A26:J26"/>
    <mergeCell ref="A28:J28"/>
    <mergeCell ref="A27:J27"/>
    <mergeCell ref="J29:J32"/>
    <mergeCell ref="A33:A36"/>
    <mergeCell ref="A37:A40"/>
    <mergeCell ref="A91:I91"/>
    <mergeCell ref="A88:I88"/>
    <mergeCell ref="A68:C72"/>
    <mergeCell ref="J63:J67"/>
    <mergeCell ref="A87:B87"/>
    <mergeCell ref="A90:B90"/>
    <mergeCell ref="A83:C85"/>
    <mergeCell ref="A78:C82"/>
    <mergeCell ref="A86:C86"/>
    <mergeCell ref="A73:C77"/>
    <mergeCell ref="A52:C55"/>
    <mergeCell ref="J52:J55"/>
    <mergeCell ref="A63:C67"/>
    <mergeCell ref="A57:A58"/>
    <mergeCell ref="B57:B58"/>
    <mergeCell ref="C57:C58"/>
    <mergeCell ref="A56:J56"/>
    <mergeCell ref="J57:J58"/>
    <mergeCell ref="A61:C62"/>
    <mergeCell ref="J61:J62"/>
    <mergeCell ref="A59:A60"/>
    <mergeCell ref="B59:B60"/>
    <mergeCell ref="C59:C60"/>
    <mergeCell ref="J59:J60"/>
    <mergeCell ref="B48:B51"/>
    <mergeCell ref="A48:A51"/>
    <mergeCell ref="C48:C51"/>
    <mergeCell ref="J48:J51"/>
    <mergeCell ref="A41:A42"/>
    <mergeCell ref="A47:J47"/>
    <mergeCell ref="A43:C46"/>
    <mergeCell ref="J43:J46"/>
  </mergeCells>
  <pageMargins left="0.15748031496062992" right="0.15748031496062992" top="0.15748031496062992" bottom="7.2916666666666668E-3" header="0.15748031496062992" footer="0.15748031496062992"/>
  <pageSetup paperSize="9" scale="84" fitToHeight="0" orientation="landscape" r:id="rId1"/>
  <rowBreaks count="1" manualBreakCount="1">
    <brk id="47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2018-07-23T08:35:07Z</dcterms:modified>
</cp:coreProperties>
</file>