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0" i="1" l="1"/>
  <c r="G96" i="1" l="1"/>
  <c r="E104" i="1" l="1"/>
  <c r="E103" i="1"/>
  <c r="I86" i="1" l="1"/>
  <c r="H84" i="1"/>
  <c r="H83" i="1"/>
  <c r="G83" i="1"/>
  <c r="I84" i="1"/>
  <c r="I83" i="1"/>
  <c r="I82" i="1"/>
  <c r="I81" i="1"/>
  <c r="G84" i="1"/>
  <c r="I67" i="1"/>
  <c r="I66" i="1"/>
  <c r="I65" i="1"/>
  <c r="I77" i="1"/>
  <c r="I75" i="1"/>
  <c r="I74" i="1"/>
  <c r="I73" i="1"/>
  <c r="G69" i="1" l="1"/>
  <c r="H66" i="1"/>
  <c r="H65" i="1"/>
  <c r="F60" i="1"/>
  <c r="H60" i="1" s="1"/>
  <c r="E60" i="1"/>
  <c r="H61" i="1"/>
  <c r="H62" i="1"/>
  <c r="E48" i="1"/>
  <c r="F48" i="1"/>
  <c r="E42" i="1"/>
  <c r="F42" i="1"/>
  <c r="G42" i="1"/>
  <c r="E109" i="1" l="1"/>
  <c r="G52" i="1" l="1"/>
  <c r="G56" i="1" l="1"/>
  <c r="E66" i="1"/>
  <c r="E67" i="1"/>
  <c r="I57" i="1"/>
  <c r="H57" i="1"/>
  <c r="F56" i="1"/>
  <c r="E52" i="1"/>
  <c r="G66" i="1"/>
  <c r="F66" i="1"/>
  <c r="H63" i="1"/>
  <c r="G67" i="1"/>
  <c r="G97" i="1" s="1"/>
  <c r="G65" i="1"/>
  <c r="F67" i="1"/>
  <c r="F65" i="1"/>
  <c r="E65" i="1"/>
  <c r="H93" i="1"/>
  <c r="H92" i="1"/>
  <c r="F90" i="1"/>
  <c r="H90" i="1" s="1"/>
  <c r="E90" i="1"/>
  <c r="F86" i="1"/>
  <c r="H86" i="1" s="1"/>
  <c r="E86" i="1"/>
  <c r="H89" i="1"/>
  <c r="H88" i="1"/>
  <c r="I54" i="1"/>
  <c r="H54" i="1"/>
  <c r="I56" i="1" l="1"/>
  <c r="H56" i="1"/>
  <c r="F64" i="1"/>
  <c r="E64" i="1"/>
  <c r="G64" i="1"/>
  <c r="G95" i="1"/>
  <c r="G94" i="1" s="1"/>
  <c r="H72" i="1"/>
  <c r="I18" i="1"/>
  <c r="I19" i="1"/>
  <c r="I23" i="1"/>
  <c r="I43" i="1"/>
  <c r="I42" i="1"/>
  <c r="I53" i="1"/>
  <c r="I72" i="1"/>
  <c r="I76" i="1"/>
  <c r="I79" i="1"/>
  <c r="I80" i="1"/>
  <c r="I112" i="1"/>
  <c r="I110" i="1"/>
  <c r="H53" i="1"/>
  <c r="H67" i="1"/>
  <c r="H80" i="1"/>
  <c r="H79" i="1"/>
  <c r="H76" i="1"/>
  <c r="H75" i="1"/>
  <c r="H101" i="1"/>
  <c r="H103" i="1"/>
  <c r="H64" i="1" l="1"/>
  <c r="G105" i="1"/>
  <c r="G100" i="1" s="1"/>
  <c r="G103" i="1"/>
  <c r="G98" i="1" s="1"/>
  <c r="I71" i="1"/>
  <c r="G77" i="1"/>
  <c r="G73" i="1"/>
  <c r="H71" i="1"/>
  <c r="H69" i="1" s="1"/>
  <c r="G81" i="1" l="1"/>
  <c r="F84" i="1"/>
  <c r="F83" i="1"/>
  <c r="F96" i="1" s="1"/>
  <c r="F82" i="1"/>
  <c r="F95" i="1" s="1"/>
  <c r="F77" i="1"/>
  <c r="H77" i="1" s="1"/>
  <c r="F73" i="1"/>
  <c r="H73" i="1" s="1"/>
  <c r="F69" i="1"/>
  <c r="I69" i="1" s="1"/>
  <c r="F52" i="1"/>
  <c r="F97" i="1" l="1"/>
  <c r="F94" i="1" s="1"/>
  <c r="F104" i="1"/>
  <c r="F99" i="1" s="1"/>
  <c r="I52" i="1"/>
  <c r="H52" i="1"/>
  <c r="G104" i="1"/>
  <c r="F81" i="1"/>
  <c r="H81" i="1" s="1"/>
  <c r="E84" i="1"/>
  <c r="E97" i="1" s="1"/>
  <c r="E105" i="1" s="1"/>
  <c r="E83" i="1"/>
  <c r="E96" i="1" s="1"/>
  <c r="E82" i="1"/>
  <c r="E95" i="1" s="1"/>
  <c r="E77" i="1"/>
  <c r="E73" i="1"/>
  <c r="E69" i="1"/>
  <c r="E94" i="1" l="1"/>
  <c r="H96" i="1"/>
  <c r="H104" i="1" s="1"/>
  <c r="F105" i="1"/>
  <c r="H97" i="1"/>
  <c r="H105" i="1" s="1"/>
  <c r="I97" i="1"/>
  <c r="I96" i="1"/>
  <c r="I104" i="1" s="1"/>
  <c r="F103" i="1"/>
  <c r="I95" i="1"/>
  <c r="G107" i="1"/>
  <c r="G99" i="1"/>
  <c r="E81" i="1"/>
  <c r="E100" i="1"/>
  <c r="E99" i="1"/>
  <c r="I64" i="1"/>
  <c r="E107" i="1" l="1"/>
  <c r="I105" i="1"/>
  <c r="F100" i="1"/>
  <c r="F107" i="1"/>
  <c r="H107" i="1" s="1"/>
  <c r="I103" i="1"/>
  <c r="F98" i="1"/>
  <c r="H94" i="1"/>
  <c r="I94" i="1"/>
  <c r="E98" i="1"/>
  <c r="E102" i="1" s="1"/>
  <c r="I99" i="1"/>
  <c r="G102" i="1"/>
  <c r="H99" i="1"/>
  <c r="I100" i="1" l="1"/>
  <c r="H100" i="1"/>
  <c r="I107" i="1"/>
  <c r="H98" i="1"/>
  <c r="I98" i="1"/>
  <c r="F102" i="1"/>
  <c r="I102" i="1" s="1"/>
  <c r="H102" i="1" l="1"/>
</calcChain>
</file>

<file path=xl/sharedStrings.xml><?xml version="1.0" encoding="utf-8"?>
<sst xmlns="http://schemas.openxmlformats.org/spreadsheetml/2006/main" count="223" uniqueCount="92">
  <si>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</si>
  <si>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</si>
  <si>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</si>
  <si>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</si>
  <si>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</si>
  <si>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</si>
  <si>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</si>
  <si>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</si>
  <si>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</si>
  <si>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</si>
  <si>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</si>
  <si>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</si>
  <si>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</si>
  <si>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</si>
  <si>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</si>
  <si>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</si>
  <si>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</si>
  <si>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</si>
  <si>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</si>
  <si>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</si>
  <si>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</si>
  <si>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</si>
  <si>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</si>
  <si>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 xml:space="preserve"> 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</si>
  <si>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</si>
  <si>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</si>
  <si>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</si>
  <si>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</si>
  <si>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</si>
  <si>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</si>
  <si>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</si>
  <si>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</si>
  <si>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</si>
  <si>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</si>
  <si>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</si>
  <si>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Обеспечение комфортным и доступным жильем жителей города Югорска на 2014 - 2020 годы</t>
  </si>
  <si>
    <t>Управление жилищной политики администрации города Югорска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</si>
  <si>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</si>
  <si>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Подпрограмма 1. «Развитие градостроительной деятельности»</t>
  </si>
  <si>
    <t>Подпрограмма 2.  «Жилье»</t>
  </si>
  <si>
    <t>Обеспечение топографическими картами территории города Югорска</t>
  </si>
  <si>
    <t>Разработка комплексной системы управления развитием территории</t>
  </si>
  <si>
    <t>Ответственный исполнитель: Управление жилищной политики администрации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</si>
  <si>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
</t>
  </si>
  <si>
    <t>С.Д. Голин</t>
  </si>
  <si>
    <t>И.В. Волкова</t>
  </si>
  <si>
    <t>ДМСиГ</t>
  </si>
  <si>
    <t>Обеспечение субсидиями молодых семей города Югорска</t>
  </si>
  <si>
    <t>управление жилищной политики, ДМСиГ</t>
  </si>
  <si>
    <t>всего</t>
  </si>
  <si>
    <t>Обеспечение субсидией лица, приравненного по льготам к ветеранам Великой Отечественной войны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</si>
  <si>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</si>
  <si>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</si>
  <si>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Задача 2: Содействие реализации проектов жилищного строительства, предусматривающих строительство жилья эконом-класса</t>
  </si>
  <si>
    <t>2.1</t>
  </si>
  <si>
    <t>2.2</t>
  </si>
  <si>
    <t>Приобретение жилых помещений для предоставления гражданам, проживающим в жилых помещениях, признанных непригодными для проживания, на условиях договора социального найма, а также заключение договоров мены с собственниками жилых помещений, признанных непригодными для проживания</t>
  </si>
  <si>
    <t>Приобретение жилых помещений для обеспечения жильем граждан, состоящих на учете в качестве нуждающихся в жилых помещениях</t>
  </si>
  <si>
    <t>Приобретение жилых помещений для обеспечения жильем высококвалифицированных специалистов бюджетной сферы</t>
  </si>
  <si>
    <t>2.3</t>
  </si>
  <si>
    <t>Итого по задаче 2, в том числе:</t>
  </si>
  <si>
    <t>Итого по подпрограмме 2, в том числе:</t>
  </si>
  <si>
    <t>Е.И. Павлова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</si>
  <si>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</si>
  <si>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</si>
  <si>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>Задача 1: Предоставление финансовой поддержки на приобретение жилья гражданам города Югорска</t>
  </si>
  <si>
    <t>1.3</t>
  </si>
  <si>
    <t>Разработка местных нормативов градостроительного проектирования</t>
  </si>
  <si>
    <t>1.4</t>
  </si>
  <si>
    <t>Разработка проекта планировки улично - дорожной сети</t>
  </si>
  <si>
    <t>1.5</t>
  </si>
  <si>
    <t>Разработка проекта планировки в соответствии с генеральным планом</t>
  </si>
  <si>
    <r>
      <t>Цель:</t>
    </r>
    <r>
      <rPr>
        <sz val="10"/>
        <color theme="1"/>
        <rFont val="Times New Roman"/>
        <family val="1"/>
        <charset val="204"/>
      </rPr>
      <t xml:space="preserve">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  </r>
  </si>
  <si>
    <t>Управление жилищной политики</t>
  </si>
  <si>
    <t>Департамент муниципальной собственности и градостроительства</t>
  </si>
  <si>
    <t>Топографическая съемка М 1:2000 площадью 2334 га, из бюджета ХМАО поступили средства по софинансированию</t>
  </si>
  <si>
    <t>всего:</t>
  </si>
  <si>
    <t>2.4</t>
  </si>
  <si>
    <t>Задача 3: Стимулирование индивидуального жилищного строительства на территории города Югорска</t>
  </si>
  <si>
    <t>Компенсация части затрат отдельным категориям граждан, осуществляющим строительство жилья (в соотвествиии с утвержденным Порядком)</t>
  </si>
  <si>
    <t>Итого по задаче 3, в том числе:</t>
  </si>
  <si>
    <t>Администрирование, передаваемых органам местного самоуправления отдельного государственного полномочия.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</si>
  <si>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</si>
  <si>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</si>
  <si>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</si>
  <si>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</si>
  <si>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01 октября</t>
  </si>
  <si>
    <t>Заключено соглашение между департаментом строительства ХМАО-Югры и администрацией города Югорска.  Выданы гражданам 12 уведомлений. Производится выдача  бланков Свидетельств на предоставление субсидии.</t>
  </si>
  <si>
    <t>Приобретено 10 квартир. По итогам аукциона будет заключен МК на участие в долевом строительстве 9 квартир.</t>
  </si>
  <si>
    <t>Приобретено 3 квартиры. По итогам аукциона будет заключен МК на участие в долевом строительстве 7 квартир.</t>
  </si>
  <si>
    <t>Приобретено 18 квартир. По итогам аукциона будет заключен МК на участие в долевом строительстве 3 квартир. Объявлены аукционы на участие в долевом строительстве 7 квартир.</t>
  </si>
  <si>
    <t>Дата составления отчета __09/_октября_/2014_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</si>
</sst>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4" fontId="5" fillId="0" borderId="49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" fontId="4" fillId="0" borderId="41" xfId="0" applyNumberFormat="1" applyFont="1" applyBorder="1" applyAlignment="1">
      <alignment horizontal="center" vertical="center" wrapText="1"/>
    </xf>
    <xf numFmtId="4" fontId="5" fillId="0" borderId="49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5" fillId="0" borderId="50" xfId="0" applyNumberFormat="1" applyFont="1" applyFill="1" applyBorder="1" applyAlignment="1">
      <alignment horizontal="center" vertical="center" wrapText="1"/>
    </xf>
    <xf numFmtId="165" fontId="4" fillId="0" borderId="41" xfId="0" applyNumberFormat="1" applyFont="1" applyFill="1" applyBorder="1" applyAlignment="1">
      <alignment horizontal="center" vertical="center" wrapText="1"/>
    </xf>
    <xf numFmtId="165" fontId="4" fillId="0" borderId="41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54" xfId="0" applyNumberFormat="1" applyFont="1" applyBorder="1" applyAlignment="1">
      <alignment horizontal="center" vertical="center" wrapText="1"/>
    </xf>
    <xf numFmtId="165" fontId="5" fillId="0" borderId="55" xfId="0" applyNumberFormat="1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6" xfId="0" applyNumberFormat="1" applyFont="1" applyFill="1" applyBorder="1" applyAlignment="1">
      <alignment horizontal="center" vertical="top" wrapText="1"/>
    </xf>
    <xf numFmtId="4" fontId="4" fillId="0" borderId="31" xfId="0" applyNumberFormat="1" applyFont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Fill="1" applyBorder="1" applyAlignment="1">
      <alignment horizontal="center" vertical="top" wrapText="1"/>
    </xf>
    <xf numFmtId="49" fontId="5" fillId="0" borderId="1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34" xfId="0" applyFont="1" applyFill="1" applyBorder="1" applyAlignment="1">
      <alignment horizontal="center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49" fontId="4" fillId="0" borderId="31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4" fillId="0" borderId="33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top" wrapText="1"/>
    </xf>
    <xf numFmtId="49" fontId="4" fillId="0" borderId="31" xfId="0" applyNumberFormat="1" applyFont="1" applyFill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top" wrapText="1"/>
    </xf>
    <xf numFmtId="4" fontId="4" fillId="0" borderId="31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49" fontId="4" fillId="0" borderId="32" xfId="0" applyNumberFormat="1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left" vertical="top" wrapText="1"/>
    </xf>
    <xf numFmtId="49" fontId="4" fillId="0" borderId="3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view="pageLayout" topLeftCell="A108" zoomScaleNormal="100" workbookViewId="0">
      <selection activeCell="A122" sqref="A122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9" customWidth="1"/>
    <col min="5" max="5" width="17.85546875" customWidth="1"/>
    <col min="6" max="6" width="15.5703125" customWidth="1"/>
    <col min="7" max="7" width="16.570312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ht="15.75" x14ac:dyDescent="0.25">
      <c r="A2" s="206" t="s">
        <v>1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15.75" x14ac:dyDescent="0.25">
      <c r="A3" s="13"/>
      <c r="B3" s="13"/>
      <c r="C3" s="13"/>
      <c r="D3" s="18" t="s">
        <v>27</v>
      </c>
      <c r="E3" s="1" t="s">
        <v>28</v>
      </c>
      <c r="F3" s="14" t="s">
        <v>86</v>
      </c>
      <c r="G3" s="15" t="s">
        <v>29</v>
      </c>
      <c r="H3" s="13"/>
      <c r="I3" s="13"/>
      <c r="J3" s="13"/>
    </row>
    <row r="4" spans="1:10" ht="7.5" customHeight="1" x14ac:dyDescent="0.25">
      <c r="A4" s="1"/>
    </row>
    <row r="5" spans="1:10" ht="27" customHeight="1" x14ac:dyDescent="0.25">
      <c r="A5" s="208" t="s">
        <v>35</v>
      </c>
      <c r="B5" s="208"/>
      <c r="C5" s="208"/>
      <c r="D5" s="208"/>
    </row>
    <row r="6" spans="1:10" x14ac:dyDescent="0.25">
      <c r="A6" s="207" t="s">
        <v>2</v>
      </c>
      <c r="B6" s="207"/>
      <c r="C6" s="207"/>
      <c r="D6" s="207"/>
    </row>
    <row r="7" spans="1:10" x14ac:dyDescent="0.25">
      <c r="A7" s="209" t="s">
        <v>36</v>
      </c>
      <c r="B7" s="209"/>
      <c r="C7" s="209"/>
      <c r="D7" s="209"/>
    </row>
    <row r="8" spans="1:10" x14ac:dyDescent="0.25">
      <c r="A8" s="207" t="s">
        <v>3</v>
      </c>
      <c r="B8" s="207"/>
      <c r="C8" s="207"/>
      <c r="D8" s="207"/>
    </row>
    <row r="9" spans="1:10" ht="15.75" x14ac:dyDescent="0.25">
      <c r="A9" s="2" t="s">
        <v>4</v>
      </c>
      <c r="G9" s="12"/>
    </row>
    <row r="10" spans="1:10" ht="27.75" customHeight="1" x14ac:dyDescent="0.25">
      <c r="A10" s="204" t="s">
        <v>5</v>
      </c>
      <c r="B10" s="204" t="s">
        <v>6</v>
      </c>
      <c r="C10" s="204" t="s">
        <v>7</v>
      </c>
      <c r="D10" s="165" t="s">
        <v>8</v>
      </c>
      <c r="E10" s="204" t="s">
        <v>9</v>
      </c>
      <c r="F10" s="205" t="s">
        <v>10</v>
      </c>
      <c r="G10" s="210" t="s">
        <v>30</v>
      </c>
      <c r="H10" s="213" t="s">
        <v>11</v>
      </c>
      <c r="I10" s="204"/>
      <c r="J10" s="204" t="s">
        <v>12</v>
      </c>
    </row>
    <row r="11" spans="1:10" ht="35.25" customHeight="1" x14ac:dyDescent="0.25">
      <c r="A11" s="204"/>
      <c r="B11" s="204"/>
      <c r="C11" s="204"/>
      <c r="D11" s="165"/>
      <c r="E11" s="204"/>
      <c r="F11" s="205"/>
      <c r="G11" s="211"/>
      <c r="H11" s="11" t="s">
        <v>13</v>
      </c>
      <c r="I11" s="7" t="s">
        <v>15</v>
      </c>
      <c r="J11" s="204"/>
    </row>
    <row r="12" spans="1:10" ht="31.5" customHeight="1" x14ac:dyDescent="0.25">
      <c r="A12" s="204"/>
      <c r="B12" s="204"/>
      <c r="C12" s="204"/>
      <c r="D12" s="165"/>
      <c r="E12" s="204"/>
      <c r="F12" s="205"/>
      <c r="G12" s="212"/>
      <c r="H12" s="11" t="s">
        <v>14</v>
      </c>
      <c r="I12" s="7" t="s">
        <v>16</v>
      </c>
      <c r="J12" s="204"/>
    </row>
    <row r="13" spans="1:10" x14ac:dyDescent="0.25">
      <c r="A13" s="7">
        <v>1</v>
      </c>
      <c r="B13" s="7">
        <v>2</v>
      </c>
      <c r="C13" s="7">
        <v>3</v>
      </c>
      <c r="D13" s="20">
        <v>4</v>
      </c>
      <c r="E13" s="7">
        <v>5</v>
      </c>
      <c r="F13" s="7">
        <v>6</v>
      </c>
      <c r="G13" s="17">
        <v>7</v>
      </c>
      <c r="H13" s="7">
        <v>8</v>
      </c>
      <c r="I13" s="7">
        <v>9</v>
      </c>
      <c r="J13" s="7">
        <v>10</v>
      </c>
    </row>
    <row r="14" spans="1:10" ht="29.25" customHeight="1" x14ac:dyDescent="0.25">
      <c r="A14" s="182" t="s">
        <v>72</v>
      </c>
      <c r="B14" s="183"/>
      <c r="C14" s="183"/>
      <c r="D14" s="183"/>
      <c r="E14" s="183"/>
      <c r="F14" s="183"/>
      <c r="G14" s="183"/>
      <c r="H14" s="183"/>
      <c r="I14" s="183"/>
      <c r="J14" s="184"/>
    </row>
    <row r="15" spans="1:10" x14ac:dyDescent="0.25">
      <c r="A15" s="185" t="s">
        <v>38</v>
      </c>
      <c r="B15" s="185"/>
      <c r="C15" s="185"/>
      <c r="D15" s="185"/>
      <c r="E15" s="185"/>
      <c r="F15" s="185"/>
      <c r="G15" s="185"/>
      <c r="H15" s="185"/>
      <c r="I15" s="185"/>
      <c r="J15" s="185"/>
    </row>
    <row r="16" spans="1:10" ht="26.25" customHeight="1" x14ac:dyDescent="0.25">
      <c r="A16" s="30">
        <v>1</v>
      </c>
      <c r="B16" s="186" t="s">
        <v>37</v>
      </c>
      <c r="C16" s="186"/>
      <c r="D16" s="186"/>
      <c r="E16" s="185"/>
      <c r="F16" s="185"/>
      <c r="G16" s="185"/>
      <c r="H16" s="185"/>
      <c r="I16" s="185"/>
      <c r="J16" s="185"/>
    </row>
    <row r="17" spans="1:10" ht="26.25" customHeight="1" x14ac:dyDescent="0.25">
      <c r="A17" s="180" t="s">
        <v>25</v>
      </c>
      <c r="B17" s="181" t="s">
        <v>40</v>
      </c>
      <c r="C17" s="219" t="s">
        <v>46</v>
      </c>
      <c r="D17" s="10" t="s">
        <v>18</v>
      </c>
      <c r="E17" s="26">
        <v>0</v>
      </c>
      <c r="F17" s="25">
        <v>0</v>
      </c>
      <c r="G17" s="25">
        <v>0</v>
      </c>
      <c r="H17" s="25">
        <v>0</v>
      </c>
      <c r="I17" s="25">
        <v>0</v>
      </c>
      <c r="J17" s="23"/>
    </row>
    <row r="18" spans="1:10" ht="26.25" customHeight="1" x14ac:dyDescent="0.25">
      <c r="A18" s="180"/>
      <c r="B18" s="181"/>
      <c r="C18" s="219"/>
      <c r="D18" s="10" t="s">
        <v>20</v>
      </c>
      <c r="E18" s="26">
        <v>1253.5999999999999</v>
      </c>
      <c r="F18" s="25">
        <v>1253.5999999999999</v>
      </c>
      <c r="G18" s="25">
        <v>1253.5999999999999</v>
      </c>
      <c r="H18" s="25">
        <v>0</v>
      </c>
      <c r="I18" s="37">
        <f>G18/F18*100</f>
        <v>100</v>
      </c>
      <c r="J18" s="220" t="s">
        <v>75</v>
      </c>
    </row>
    <row r="19" spans="1:10" ht="66.75" customHeight="1" x14ac:dyDescent="0.25">
      <c r="A19" s="180"/>
      <c r="B19" s="181"/>
      <c r="C19" s="219"/>
      <c r="D19" s="10" t="s">
        <v>21</v>
      </c>
      <c r="E19" s="26">
        <v>1253.9000000000001</v>
      </c>
      <c r="F19" s="25">
        <v>1253.9000000000001</v>
      </c>
      <c r="G19" s="25">
        <v>1253.9000000000001</v>
      </c>
      <c r="H19" s="25">
        <v>0</v>
      </c>
      <c r="I19" s="37">
        <f>G19/F19*100</f>
        <v>100</v>
      </c>
      <c r="J19" s="221"/>
    </row>
    <row r="20" spans="1:10" ht="39.75" customHeight="1" x14ac:dyDescent="0.25">
      <c r="A20" s="180"/>
      <c r="B20" s="181"/>
      <c r="C20" s="219"/>
      <c r="D20" s="10" t="s">
        <v>22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8"/>
    </row>
    <row r="21" spans="1:10" ht="38.25" customHeight="1" x14ac:dyDescent="0.25">
      <c r="A21" s="180" t="s">
        <v>26</v>
      </c>
      <c r="B21" s="181" t="s">
        <v>41</v>
      </c>
      <c r="C21" s="177" t="s">
        <v>46</v>
      </c>
      <c r="D21" s="10" t="s">
        <v>18</v>
      </c>
      <c r="E21" s="33">
        <v>0</v>
      </c>
      <c r="F21" s="30">
        <v>0</v>
      </c>
      <c r="G21" s="30">
        <v>0</v>
      </c>
      <c r="H21" s="30">
        <v>0</v>
      </c>
      <c r="I21" s="30">
        <v>0</v>
      </c>
      <c r="J21" s="16"/>
    </row>
    <row r="22" spans="1:10" ht="27" customHeight="1" x14ac:dyDescent="0.25">
      <c r="A22" s="180"/>
      <c r="B22" s="181"/>
      <c r="C22" s="177"/>
      <c r="D22" s="10" t="s">
        <v>20</v>
      </c>
      <c r="E22" s="26">
        <v>1490</v>
      </c>
      <c r="F22" s="25">
        <v>1490</v>
      </c>
      <c r="G22" s="25">
        <v>1490</v>
      </c>
      <c r="H22" s="9">
        <v>0</v>
      </c>
      <c r="I22" s="9">
        <v>100</v>
      </c>
      <c r="J22" s="9" t="s">
        <v>19</v>
      </c>
    </row>
    <row r="23" spans="1:10" ht="25.5" x14ac:dyDescent="0.25">
      <c r="A23" s="180"/>
      <c r="B23" s="181"/>
      <c r="C23" s="177"/>
      <c r="D23" s="10" t="s">
        <v>21</v>
      </c>
      <c r="E23" s="26">
        <v>19746.099999999999</v>
      </c>
      <c r="F23" s="25">
        <v>19746.099999999999</v>
      </c>
      <c r="G23" s="25">
        <v>10225</v>
      </c>
      <c r="H23" s="9">
        <v>9521.1</v>
      </c>
      <c r="I23" s="37">
        <f>G23/F23*100</f>
        <v>51.782377279564074</v>
      </c>
      <c r="J23" s="9" t="s">
        <v>19</v>
      </c>
    </row>
    <row r="24" spans="1:10" ht="38.25" x14ac:dyDescent="0.25">
      <c r="A24" s="180"/>
      <c r="B24" s="181"/>
      <c r="C24" s="177"/>
      <c r="D24" s="10" t="s">
        <v>22</v>
      </c>
      <c r="E24" s="26">
        <v>0</v>
      </c>
      <c r="F24" s="25">
        <v>0</v>
      </c>
      <c r="G24" s="25">
        <v>0</v>
      </c>
      <c r="H24" s="9">
        <v>0</v>
      </c>
      <c r="I24" s="9">
        <v>0</v>
      </c>
      <c r="J24" s="9" t="s">
        <v>19</v>
      </c>
    </row>
    <row r="25" spans="1:10" ht="38.25" customHeight="1" x14ac:dyDescent="0.25">
      <c r="A25" s="180" t="s">
        <v>66</v>
      </c>
      <c r="B25" s="181" t="s">
        <v>67</v>
      </c>
      <c r="C25" s="177" t="s">
        <v>46</v>
      </c>
      <c r="D25" s="61" t="s">
        <v>18</v>
      </c>
      <c r="E25" s="33">
        <v>0</v>
      </c>
      <c r="F25" s="30">
        <v>0</v>
      </c>
      <c r="G25" s="30">
        <v>0</v>
      </c>
      <c r="H25" s="30">
        <v>0</v>
      </c>
      <c r="I25" s="30">
        <v>0</v>
      </c>
      <c r="J25" s="16"/>
    </row>
    <row r="26" spans="1:10" ht="27.75" customHeight="1" x14ac:dyDescent="0.25">
      <c r="A26" s="180"/>
      <c r="B26" s="181"/>
      <c r="C26" s="177"/>
      <c r="D26" s="61" t="s">
        <v>20</v>
      </c>
      <c r="E26" s="62">
        <v>0</v>
      </c>
      <c r="F26" s="63">
        <v>0</v>
      </c>
      <c r="G26" s="63">
        <v>0</v>
      </c>
      <c r="H26" s="9">
        <v>0</v>
      </c>
      <c r="I26" s="9">
        <v>0</v>
      </c>
      <c r="J26" s="9" t="s">
        <v>19</v>
      </c>
    </row>
    <row r="27" spans="1:10" ht="25.5" x14ac:dyDescent="0.25">
      <c r="A27" s="180"/>
      <c r="B27" s="181"/>
      <c r="C27" s="177"/>
      <c r="D27" s="61" t="s">
        <v>21</v>
      </c>
      <c r="E27" s="62">
        <v>0</v>
      </c>
      <c r="F27" s="63">
        <v>0</v>
      </c>
      <c r="G27" s="63">
        <v>0</v>
      </c>
      <c r="H27" s="9">
        <v>0</v>
      </c>
      <c r="I27" s="9">
        <v>0</v>
      </c>
      <c r="J27" s="9" t="s">
        <v>19</v>
      </c>
    </row>
    <row r="28" spans="1:10" ht="38.25" x14ac:dyDescent="0.25">
      <c r="A28" s="180"/>
      <c r="B28" s="181"/>
      <c r="C28" s="177"/>
      <c r="D28" s="61" t="s">
        <v>22</v>
      </c>
      <c r="E28" s="62">
        <v>0</v>
      </c>
      <c r="F28" s="63">
        <v>0</v>
      </c>
      <c r="G28" s="63">
        <v>0</v>
      </c>
      <c r="H28" s="9">
        <v>0</v>
      </c>
      <c r="I28" s="9">
        <v>0</v>
      </c>
      <c r="J28" s="9" t="s">
        <v>19</v>
      </c>
    </row>
    <row r="29" spans="1:10" ht="38.25" customHeight="1" x14ac:dyDescent="0.25">
      <c r="A29" s="180" t="s">
        <v>68</v>
      </c>
      <c r="B29" s="181" t="s">
        <v>69</v>
      </c>
      <c r="C29" s="177" t="s">
        <v>46</v>
      </c>
      <c r="D29" s="61" t="s">
        <v>18</v>
      </c>
      <c r="E29" s="33">
        <v>0</v>
      </c>
      <c r="F29" s="30">
        <v>0</v>
      </c>
      <c r="G29" s="30">
        <v>0</v>
      </c>
      <c r="H29" s="30">
        <v>0</v>
      </c>
      <c r="I29" s="30">
        <v>0</v>
      </c>
      <c r="J29" s="16"/>
    </row>
    <row r="30" spans="1:10" ht="27" customHeight="1" x14ac:dyDescent="0.25">
      <c r="A30" s="180"/>
      <c r="B30" s="181"/>
      <c r="C30" s="177"/>
      <c r="D30" s="61" t="s">
        <v>20</v>
      </c>
      <c r="E30" s="62">
        <v>0</v>
      </c>
      <c r="F30" s="63">
        <v>0</v>
      </c>
      <c r="G30" s="63">
        <v>0</v>
      </c>
      <c r="H30" s="9">
        <v>0</v>
      </c>
      <c r="I30" s="9">
        <v>0</v>
      </c>
      <c r="J30" s="9" t="s">
        <v>19</v>
      </c>
    </row>
    <row r="31" spans="1:10" ht="25.5" x14ac:dyDescent="0.25">
      <c r="A31" s="180"/>
      <c r="B31" s="181"/>
      <c r="C31" s="177"/>
      <c r="D31" s="61" t="s">
        <v>21</v>
      </c>
      <c r="E31" s="62">
        <v>0</v>
      </c>
      <c r="F31" s="63">
        <v>0</v>
      </c>
      <c r="G31" s="63">
        <v>0</v>
      </c>
      <c r="H31" s="9">
        <v>0</v>
      </c>
      <c r="I31" s="9">
        <v>0</v>
      </c>
      <c r="J31" s="9" t="s">
        <v>19</v>
      </c>
    </row>
    <row r="32" spans="1:10" ht="38.25" x14ac:dyDescent="0.25">
      <c r="A32" s="180"/>
      <c r="B32" s="181"/>
      <c r="C32" s="177"/>
      <c r="D32" s="61" t="s">
        <v>22</v>
      </c>
      <c r="E32" s="62">
        <v>0</v>
      </c>
      <c r="F32" s="63">
        <v>0</v>
      </c>
      <c r="G32" s="63">
        <v>0</v>
      </c>
      <c r="H32" s="9">
        <v>0</v>
      </c>
      <c r="I32" s="9">
        <v>0</v>
      </c>
      <c r="J32" s="9" t="s">
        <v>19</v>
      </c>
    </row>
    <row r="33" spans="1:10" ht="38.25" customHeight="1" x14ac:dyDescent="0.25">
      <c r="A33" s="180" t="s">
        <v>70</v>
      </c>
      <c r="B33" s="181" t="s">
        <v>71</v>
      </c>
      <c r="C33" s="177" t="s">
        <v>46</v>
      </c>
      <c r="D33" s="61" t="s">
        <v>18</v>
      </c>
      <c r="E33" s="33">
        <v>0</v>
      </c>
      <c r="F33" s="30">
        <v>0</v>
      </c>
      <c r="G33" s="30">
        <v>0</v>
      </c>
      <c r="H33" s="30">
        <v>0</v>
      </c>
      <c r="I33" s="30">
        <v>0</v>
      </c>
      <c r="J33" s="16"/>
    </row>
    <row r="34" spans="1:10" ht="25.5" customHeight="1" x14ac:dyDescent="0.25">
      <c r="A34" s="180"/>
      <c r="B34" s="181"/>
      <c r="C34" s="177"/>
      <c r="D34" s="61" t="s">
        <v>20</v>
      </c>
      <c r="E34" s="62">
        <v>0</v>
      </c>
      <c r="F34" s="63">
        <v>0</v>
      </c>
      <c r="G34" s="63">
        <v>0</v>
      </c>
      <c r="H34" s="9">
        <v>0</v>
      </c>
      <c r="I34" s="9">
        <v>0</v>
      </c>
      <c r="J34" s="9" t="s">
        <v>19</v>
      </c>
    </row>
    <row r="35" spans="1:10" ht="25.5" x14ac:dyDescent="0.25">
      <c r="A35" s="180"/>
      <c r="B35" s="181"/>
      <c r="C35" s="177"/>
      <c r="D35" s="61" t="s">
        <v>21</v>
      </c>
      <c r="E35" s="62">
        <v>0</v>
      </c>
      <c r="F35" s="63">
        <v>0</v>
      </c>
      <c r="G35" s="63">
        <v>0</v>
      </c>
      <c r="H35" s="9">
        <v>0</v>
      </c>
      <c r="I35" s="9">
        <v>0</v>
      </c>
      <c r="J35" s="9" t="s">
        <v>19</v>
      </c>
    </row>
    <row r="36" spans="1:10" ht="38.25" x14ac:dyDescent="0.25">
      <c r="A36" s="180"/>
      <c r="B36" s="181"/>
      <c r="C36" s="177"/>
      <c r="D36" s="61" t="s">
        <v>22</v>
      </c>
      <c r="E36" s="62">
        <v>0</v>
      </c>
      <c r="F36" s="63">
        <v>0</v>
      </c>
      <c r="G36" s="63">
        <v>0</v>
      </c>
      <c r="H36" s="9">
        <v>0</v>
      </c>
      <c r="I36" s="9">
        <v>0</v>
      </c>
      <c r="J36" s="9" t="s">
        <v>19</v>
      </c>
    </row>
    <row r="37" spans="1:10" ht="25.5" x14ac:dyDescent="0.25">
      <c r="A37" s="60"/>
      <c r="B37" s="198" t="s">
        <v>17</v>
      </c>
      <c r="C37" s="201"/>
      <c r="D37" s="61" t="s">
        <v>18</v>
      </c>
      <c r="E37" s="62">
        <v>0</v>
      </c>
      <c r="F37" s="63">
        <v>0</v>
      </c>
      <c r="G37" s="63">
        <v>0</v>
      </c>
      <c r="H37" s="9">
        <v>0</v>
      </c>
      <c r="I37" s="9">
        <v>0</v>
      </c>
      <c r="J37" s="9"/>
    </row>
    <row r="38" spans="1:10" ht="38.25" x14ac:dyDescent="0.25">
      <c r="A38" s="60"/>
      <c r="B38" s="199"/>
      <c r="C38" s="202"/>
      <c r="D38" s="61" t="s">
        <v>20</v>
      </c>
      <c r="E38" s="62">
        <v>0</v>
      </c>
      <c r="F38" s="63">
        <v>0</v>
      </c>
      <c r="G38" s="63">
        <v>0</v>
      </c>
      <c r="H38" s="9">
        <v>0</v>
      </c>
      <c r="I38" s="9">
        <v>0</v>
      </c>
      <c r="J38" s="9"/>
    </row>
    <row r="39" spans="1:10" ht="25.5" x14ac:dyDescent="0.25">
      <c r="A39" s="60"/>
      <c r="B39" s="199"/>
      <c r="C39" s="202"/>
      <c r="D39" s="61" t="s">
        <v>21</v>
      </c>
      <c r="E39" s="33"/>
      <c r="F39" s="30"/>
      <c r="G39" s="30"/>
      <c r="H39" s="64"/>
      <c r="I39" s="64"/>
      <c r="J39" s="64" t="s">
        <v>19</v>
      </c>
    </row>
    <row r="40" spans="1:10" ht="38.25" x14ac:dyDescent="0.25">
      <c r="A40" s="32"/>
      <c r="B40" s="200"/>
      <c r="C40" s="203"/>
      <c r="D40" s="61" t="s">
        <v>22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6"/>
    </row>
    <row r="41" spans="1:10" ht="26.25" thickBot="1" x14ac:dyDescent="0.3">
      <c r="A41" s="178" t="s">
        <v>31</v>
      </c>
      <c r="B41" s="178"/>
      <c r="C41" s="178"/>
      <c r="D41" s="31" t="s">
        <v>18</v>
      </c>
      <c r="E41" s="81">
        <v>0</v>
      </c>
      <c r="F41" s="81">
        <v>0</v>
      </c>
      <c r="G41" s="81">
        <v>0</v>
      </c>
      <c r="H41" s="82">
        <v>0</v>
      </c>
      <c r="I41" s="82">
        <v>0</v>
      </c>
      <c r="J41" s="65" t="s">
        <v>19</v>
      </c>
    </row>
    <row r="42" spans="1:10" ht="39" thickBot="1" x14ac:dyDescent="0.3">
      <c r="A42" s="179"/>
      <c r="B42" s="179"/>
      <c r="C42" s="179"/>
      <c r="D42" s="20" t="s">
        <v>20</v>
      </c>
      <c r="E42" s="83">
        <f>1253.6+1490</f>
        <v>2743.6</v>
      </c>
      <c r="F42" s="83">
        <f>1253.6+1490</f>
        <v>2743.6</v>
      </c>
      <c r="G42" s="83">
        <f>1253.6+1490</f>
        <v>2743.6</v>
      </c>
      <c r="H42" s="84">
        <v>0</v>
      </c>
      <c r="I42" s="37">
        <f>G42/F42*100</f>
        <v>100</v>
      </c>
      <c r="J42" s="22" t="s">
        <v>19</v>
      </c>
    </row>
    <row r="43" spans="1:10" ht="26.25" thickBot="1" x14ac:dyDescent="0.3">
      <c r="A43" s="179"/>
      <c r="B43" s="179"/>
      <c r="C43" s="179"/>
      <c r="D43" s="20" t="s">
        <v>21</v>
      </c>
      <c r="E43" s="83">
        <v>21000</v>
      </c>
      <c r="F43" s="83">
        <v>21000</v>
      </c>
      <c r="G43" s="83">
        <v>11478.9</v>
      </c>
      <c r="H43" s="84">
        <v>9521.1</v>
      </c>
      <c r="I43" s="37">
        <f>G43/F43*100</f>
        <v>54.661428571428573</v>
      </c>
      <c r="J43" s="22" t="s">
        <v>19</v>
      </c>
    </row>
    <row r="44" spans="1:10" ht="39" thickBot="1" x14ac:dyDescent="0.3">
      <c r="A44" s="179"/>
      <c r="B44" s="179"/>
      <c r="C44" s="179"/>
      <c r="D44" s="20" t="s">
        <v>22</v>
      </c>
      <c r="E44" s="83">
        <v>0</v>
      </c>
      <c r="F44" s="83">
        <v>0</v>
      </c>
      <c r="G44" s="83">
        <v>0</v>
      </c>
      <c r="H44" s="84">
        <v>0</v>
      </c>
      <c r="I44" s="84">
        <v>0</v>
      </c>
      <c r="J44" s="22" t="s">
        <v>19</v>
      </c>
    </row>
    <row r="45" spans="1:10" ht="15.75" thickBot="1" x14ac:dyDescent="0.3">
      <c r="A45" s="191" t="s">
        <v>52</v>
      </c>
      <c r="B45" s="191"/>
      <c r="C45" s="191"/>
      <c r="D45" s="191"/>
      <c r="E45" s="191"/>
      <c r="F45" s="191"/>
      <c r="G45" s="191"/>
      <c r="H45" s="191"/>
      <c r="I45" s="191"/>
      <c r="J45" s="191"/>
    </row>
    <row r="46" spans="1:10" ht="15" customHeight="1" x14ac:dyDescent="0.25">
      <c r="A46" s="195" t="s">
        <v>39</v>
      </c>
      <c r="B46" s="196"/>
      <c r="C46" s="196"/>
      <c r="D46" s="196"/>
      <c r="E46" s="196"/>
      <c r="F46" s="196"/>
      <c r="G46" s="196"/>
      <c r="H46" s="196"/>
      <c r="I46" s="196"/>
      <c r="J46" s="197"/>
    </row>
    <row r="47" spans="1:10" ht="22.5" customHeight="1" x14ac:dyDescent="0.25">
      <c r="A47" s="192" t="s">
        <v>65</v>
      </c>
      <c r="B47" s="193"/>
      <c r="C47" s="193"/>
      <c r="D47" s="193"/>
      <c r="E47" s="193"/>
      <c r="F47" s="193"/>
      <c r="G47" s="193"/>
      <c r="H47" s="193"/>
      <c r="I47" s="193"/>
      <c r="J47" s="194"/>
    </row>
    <row r="48" spans="1:10" ht="18" customHeight="1" x14ac:dyDescent="0.25">
      <c r="A48" s="172" t="s">
        <v>25</v>
      </c>
      <c r="B48" s="225" t="s">
        <v>47</v>
      </c>
      <c r="C48" s="131" t="s">
        <v>48</v>
      </c>
      <c r="D48" s="10" t="s">
        <v>49</v>
      </c>
      <c r="E48" s="96">
        <f>SUM(E49:E51)</f>
        <v>11084.6</v>
      </c>
      <c r="F48" s="96">
        <f>SUM(F49:F51)</f>
        <v>11084.6</v>
      </c>
      <c r="G48" s="96">
        <v>0</v>
      </c>
      <c r="H48" s="96">
        <v>0</v>
      </c>
      <c r="I48" s="43">
        <v>0</v>
      </c>
      <c r="J48" s="222" t="s">
        <v>87</v>
      </c>
    </row>
    <row r="49" spans="1:10" ht="31.5" customHeight="1" x14ac:dyDescent="0.25">
      <c r="A49" s="173"/>
      <c r="B49" s="226"/>
      <c r="C49" s="132"/>
      <c r="D49" s="36" t="s">
        <v>18</v>
      </c>
      <c r="E49" s="97">
        <v>1062.5</v>
      </c>
      <c r="F49" s="97">
        <v>1062.5</v>
      </c>
      <c r="G49" s="97">
        <v>0</v>
      </c>
      <c r="H49" s="97">
        <v>0</v>
      </c>
      <c r="I49" s="38">
        <v>0</v>
      </c>
      <c r="J49" s="223"/>
    </row>
    <row r="50" spans="1:10" ht="39.75" customHeight="1" x14ac:dyDescent="0.25">
      <c r="A50" s="173"/>
      <c r="B50" s="226"/>
      <c r="C50" s="132"/>
      <c r="D50" s="36" t="s">
        <v>20</v>
      </c>
      <c r="E50" s="97">
        <v>9030.7000000000007</v>
      </c>
      <c r="F50" s="97">
        <v>9030.7000000000007</v>
      </c>
      <c r="G50" s="97">
        <v>0</v>
      </c>
      <c r="H50" s="98">
        <v>0</v>
      </c>
      <c r="I50" s="38">
        <v>0</v>
      </c>
      <c r="J50" s="223"/>
    </row>
    <row r="51" spans="1:10" ht="29.25" customHeight="1" x14ac:dyDescent="0.25">
      <c r="A51" s="176"/>
      <c r="B51" s="227"/>
      <c r="C51" s="168"/>
      <c r="D51" s="36" t="s">
        <v>21</v>
      </c>
      <c r="E51" s="97">
        <v>991.4</v>
      </c>
      <c r="F51" s="97">
        <v>991.4</v>
      </c>
      <c r="G51" s="97">
        <v>0</v>
      </c>
      <c r="H51" s="98">
        <v>0</v>
      </c>
      <c r="I51" s="38">
        <v>0</v>
      </c>
      <c r="J51" s="224"/>
    </row>
    <row r="52" spans="1:10" ht="17.25" customHeight="1" x14ac:dyDescent="0.25">
      <c r="A52" s="172" t="s">
        <v>26</v>
      </c>
      <c r="B52" s="225" t="s">
        <v>50</v>
      </c>
      <c r="C52" s="131" t="s">
        <v>48</v>
      </c>
      <c r="D52" s="42" t="s">
        <v>49</v>
      </c>
      <c r="E52" s="99">
        <f>E53+E54+E55</f>
        <v>1917.9</v>
      </c>
      <c r="F52" s="99">
        <f>F53+F54+F55</f>
        <v>1917.9</v>
      </c>
      <c r="G52" s="99">
        <f>G53+G54</f>
        <v>1917.741</v>
      </c>
      <c r="H52" s="96">
        <f>F52-G52</f>
        <v>0.1590000000001055</v>
      </c>
      <c r="I52" s="43">
        <f>G52/F52*100</f>
        <v>99.991709682465185</v>
      </c>
      <c r="J52" s="146"/>
    </row>
    <row r="53" spans="1:10" ht="30.75" customHeight="1" x14ac:dyDescent="0.25">
      <c r="A53" s="173"/>
      <c r="B53" s="226"/>
      <c r="C53" s="132"/>
      <c r="D53" s="36" t="s">
        <v>18</v>
      </c>
      <c r="E53" s="97">
        <v>1469</v>
      </c>
      <c r="F53" s="97">
        <v>1469</v>
      </c>
      <c r="G53" s="97">
        <v>1468.9079999999999</v>
      </c>
      <c r="H53" s="98">
        <f>F53-G53</f>
        <v>9.2000000000098225E-2</v>
      </c>
      <c r="I53" s="37">
        <f>G53/F53*100</f>
        <v>99.993737236215111</v>
      </c>
      <c r="J53" s="121"/>
    </row>
    <row r="54" spans="1:10" ht="40.5" customHeight="1" x14ac:dyDescent="0.25">
      <c r="A54" s="173"/>
      <c r="B54" s="226"/>
      <c r="C54" s="132"/>
      <c r="D54" s="41" t="s">
        <v>51</v>
      </c>
      <c r="E54" s="98">
        <v>448.9</v>
      </c>
      <c r="F54" s="98">
        <v>448.9</v>
      </c>
      <c r="G54" s="98">
        <v>448.83300000000003</v>
      </c>
      <c r="H54" s="98">
        <f>F54-G54</f>
        <v>6.6999999999950433E-2</v>
      </c>
      <c r="I54" s="37">
        <f>G54/F54*100</f>
        <v>99.985074626865682</v>
      </c>
      <c r="J54" s="121"/>
    </row>
    <row r="55" spans="1:10" ht="76.5" customHeight="1" x14ac:dyDescent="0.25">
      <c r="A55" s="173"/>
      <c r="B55" s="226"/>
      <c r="C55" s="132"/>
      <c r="D55" s="40" t="s">
        <v>21</v>
      </c>
      <c r="E55" s="100">
        <v>0</v>
      </c>
      <c r="F55" s="100">
        <v>0</v>
      </c>
      <c r="G55" s="100">
        <v>0</v>
      </c>
      <c r="H55" s="100">
        <v>0</v>
      </c>
      <c r="I55" s="39">
        <v>0</v>
      </c>
      <c r="J55" s="121"/>
    </row>
    <row r="56" spans="1:10" ht="26.25" customHeight="1" x14ac:dyDescent="0.25">
      <c r="A56" s="172" t="s">
        <v>66</v>
      </c>
      <c r="B56" s="174" t="s">
        <v>82</v>
      </c>
      <c r="C56" s="131" t="s">
        <v>48</v>
      </c>
      <c r="D56" s="80" t="s">
        <v>49</v>
      </c>
      <c r="E56" s="99">
        <v>734.45</v>
      </c>
      <c r="F56" s="99">
        <f>F57+F58+F59</f>
        <v>734.45399999999995</v>
      </c>
      <c r="G56" s="99">
        <f>G57+G58+G59</f>
        <v>734.45399999999995</v>
      </c>
      <c r="H56" s="96">
        <f>F56-G56</f>
        <v>0</v>
      </c>
      <c r="I56" s="43">
        <f>G56/F56*100</f>
        <v>100</v>
      </c>
      <c r="J56" s="146"/>
    </row>
    <row r="57" spans="1:10" ht="25.5" customHeight="1" x14ac:dyDescent="0.25">
      <c r="A57" s="173"/>
      <c r="B57" s="175"/>
      <c r="C57" s="132"/>
      <c r="D57" s="36" t="s">
        <v>18</v>
      </c>
      <c r="E57" s="97">
        <v>734.45</v>
      </c>
      <c r="F57" s="97">
        <v>734.45399999999995</v>
      </c>
      <c r="G57" s="97">
        <v>734.45399999999995</v>
      </c>
      <c r="H57" s="98">
        <f>F57-G57</f>
        <v>0</v>
      </c>
      <c r="I57" s="37">
        <f>G57/F57*100</f>
        <v>100</v>
      </c>
      <c r="J57" s="121"/>
    </row>
    <row r="58" spans="1:10" ht="40.5" customHeight="1" x14ac:dyDescent="0.25">
      <c r="A58" s="173"/>
      <c r="B58" s="175"/>
      <c r="C58" s="132"/>
      <c r="D58" s="36" t="s">
        <v>20</v>
      </c>
      <c r="E58" s="98">
        <v>0</v>
      </c>
      <c r="F58" s="98">
        <v>0</v>
      </c>
      <c r="G58" s="98">
        <v>0</v>
      </c>
      <c r="H58" s="98">
        <v>0</v>
      </c>
      <c r="I58" s="37">
        <v>0</v>
      </c>
      <c r="J58" s="121"/>
    </row>
    <row r="59" spans="1:10" ht="24.75" customHeight="1" x14ac:dyDescent="0.25">
      <c r="A59" s="173"/>
      <c r="B59" s="175"/>
      <c r="C59" s="132"/>
      <c r="D59" s="91" t="s">
        <v>21</v>
      </c>
      <c r="E59" s="100">
        <v>0</v>
      </c>
      <c r="F59" s="100">
        <v>0</v>
      </c>
      <c r="G59" s="100">
        <v>0</v>
      </c>
      <c r="H59" s="100">
        <v>0</v>
      </c>
      <c r="I59" s="78">
        <v>0</v>
      </c>
      <c r="J59" s="147"/>
    </row>
    <row r="60" spans="1:10" ht="24.75" customHeight="1" x14ac:dyDescent="0.25">
      <c r="A60" s="180" t="s">
        <v>68</v>
      </c>
      <c r="B60" s="216" t="s">
        <v>81</v>
      </c>
      <c r="C60" s="214" t="s">
        <v>83</v>
      </c>
      <c r="D60" s="80" t="s">
        <v>49</v>
      </c>
      <c r="E60" s="115">
        <f>SUM(E61:E63)</f>
        <v>1.4</v>
      </c>
      <c r="F60" s="115">
        <f>SUM(F61:F63)</f>
        <v>1.4</v>
      </c>
      <c r="G60" s="116">
        <v>0</v>
      </c>
      <c r="H60" s="117">
        <f t="shared" ref="H60:H66" si="0">F60-G60</f>
        <v>1.4</v>
      </c>
      <c r="I60" s="101">
        <v>0</v>
      </c>
      <c r="J60" s="85"/>
    </row>
    <row r="61" spans="1:10" ht="24.75" customHeight="1" x14ac:dyDescent="0.25">
      <c r="A61" s="218"/>
      <c r="B61" s="217"/>
      <c r="C61" s="215"/>
      <c r="D61" s="36" t="s">
        <v>18</v>
      </c>
      <c r="E61" s="103">
        <v>0</v>
      </c>
      <c r="F61" s="103">
        <v>0</v>
      </c>
      <c r="G61" s="105">
        <v>0</v>
      </c>
      <c r="H61" s="106">
        <f t="shared" si="0"/>
        <v>0</v>
      </c>
      <c r="I61" s="95">
        <v>0</v>
      </c>
      <c r="J61" s="85"/>
    </row>
    <row r="62" spans="1:10" ht="36.75" customHeight="1" x14ac:dyDescent="0.25">
      <c r="A62" s="218"/>
      <c r="B62" s="217"/>
      <c r="C62" s="215"/>
      <c r="D62" s="36" t="s">
        <v>20</v>
      </c>
      <c r="E62" s="103">
        <v>1.4</v>
      </c>
      <c r="F62" s="103">
        <v>1.4</v>
      </c>
      <c r="G62" s="105">
        <v>0</v>
      </c>
      <c r="H62" s="106">
        <f t="shared" si="0"/>
        <v>1.4</v>
      </c>
      <c r="I62" s="95">
        <v>0</v>
      </c>
      <c r="J62" s="85"/>
    </row>
    <row r="63" spans="1:10" ht="32.25" customHeight="1" x14ac:dyDescent="0.25">
      <c r="A63" s="218"/>
      <c r="B63" s="217"/>
      <c r="C63" s="215"/>
      <c r="D63" s="76" t="s">
        <v>21</v>
      </c>
      <c r="E63" s="103">
        <v>0</v>
      </c>
      <c r="F63" s="103">
        <v>0</v>
      </c>
      <c r="G63" s="105">
        <v>0</v>
      </c>
      <c r="H63" s="106">
        <f t="shared" si="0"/>
        <v>0</v>
      </c>
      <c r="I63" s="95">
        <v>0</v>
      </c>
      <c r="J63" s="85"/>
    </row>
    <row r="64" spans="1:10" ht="27" customHeight="1" x14ac:dyDescent="0.25">
      <c r="A64" s="118" t="s">
        <v>17</v>
      </c>
      <c r="B64" s="119"/>
      <c r="C64" s="190"/>
      <c r="D64" s="86" t="s">
        <v>49</v>
      </c>
      <c r="E64" s="102">
        <f>E65+E66+E67</f>
        <v>13738.35</v>
      </c>
      <c r="F64" s="102">
        <f>F65+F66+F67</f>
        <v>13738.353999999999</v>
      </c>
      <c r="G64" s="102">
        <f>G65+G66+G67</f>
        <v>2652.1950000000002</v>
      </c>
      <c r="H64" s="102">
        <f t="shared" si="0"/>
        <v>11086.159</v>
      </c>
      <c r="I64" s="89">
        <f>G64/F64*100</f>
        <v>19.305041928603675</v>
      </c>
      <c r="J64" s="166" t="s">
        <v>19</v>
      </c>
    </row>
    <row r="65" spans="1:10" ht="24" customHeight="1" x14ac:dyDescent="0.25">
      <c r="A65" s="118"/>
      <c r="B65" s="119"/>
      <c r="C65" s="190"/>
      <c r="D65" s="36" t="s">
        <v>18</v>
      </c>
      <c r="E65" s="103">
        <f>E49+E53+E57</f>
        <v>3265.95</v>
      </c>
      <c r="F65" s="103">
        <f>F49+F53+F57</f>
        <v>3265.9539999999997</v>
      </c>
      <c r="G65" s="103">
        <f>G49+G53+G57</f>
        <v>2203.3620000000001</v>
      </c>
      <c r="H65" s="103">
        <f t="shared" si="0"/>
        <v>1062.5919999999996</v>
      </c>
      <c r="I65" s="37">
        <f t="shared" ref="I65:I67" si="1">G65/F65*100</f>
        <v>67.464575434926516</v>
      </c>
      <c r="J65" s="166"/>
    </row>
    <row r="66" spans="1:10" ht="38.25" customHeight="1" x14ac:dyDescent="0.25">
      <c r="A66" s="118"/>
      <c r="B66" s="119"/>
      <c r="C66" s="190"/>
      <c r="D66" s="41" t="s">
        <v>51</v>
      </c>
      <c r="E66" s="103">
        <f>E50+E54+E58+E62</f>
        <v>9481</v>
      </c>
      <c r="F66" s="103">
        <f>F50+F54+F58+F62</f>
        <v>9481</v>
      </c>
      <c r="G66" s="103">
        <f>G50+G54+G58+G62</f>
        <v>448.83300000000003</v>
      </c>
      <c r="H66" s="103">
        <f t="shared" si="0"/>
        <v>9032.1669999999995</v>
      </c>
      <c r="I66" s="37">
        <f t="shared" si="1"/>
        <v>4.7340259466301031</v>
      </c>
      <c r="J66" s="166"/>
    </row>
    <row r="67" spans="1:10" ht="24.75" customHeight="1" x14ac:dyDescent="0.25">
      <c r="A67" s="118"/>
      <c r="B67" s="119"/>
      <c r="C67" s="190"/>
      <c r="D67" s="40" t="s">
        <v>21</v>
      </c>
      <c r="E67" s="104">
        <f>E51+E55+E59+E63</f>
        <v>991.4</v>
      </c>
      <c r="F67" s="104">
        <f>F51+F55+F59</f>
        <v>991.4</v>
      </c>
      <c r="G67" s="104">
        <f>G51+G55+G59</f>
        <v>0</v>
      </c>
      <c r="H67" s="104">
        <f>H51+H55+H59</f>
        <v>0</v>
      </c>
      <c r="I67" s="37">
        <f t="shared" si="1"/>
        <v>0</v>
      </c>
      <c r="J67" s="167"/>
    </row>
    <row r="68" spans="1:10" ht="30" customHeight="1" x14ac:dyDescent="0.25">
      <c r="A68" s="143" t="s">
        <v>53</v>
      </c>
      <c r="B68" s="144"/>
      <c r="C68" s="144"/>
      <c r="D68" s="144"/>
      <c r="E68" s="144"/>
      <c r="F68" s="144"/>
      <c r="G68" s="144"/>
      <c r="H68" s="144"/>
      <c r="I68" s="144"/>
      <c r="J68" s="145"/>
    </row>
    <row r="69" spans="1:10" ht="23.25" customHeight="1" x14ac:dyDescent="0.25">
      <c r="A69" s="134" t="s">
        <v>54</v>
      </c>
      <c r="B69" s="128" t="s">
        <v>56</v>
      </c>
      <c r="C69" s="131" t="s">
        <v>48</v>
      </c>
      <c r="D69" s="42" t="s">
        <v>49</v>
      </c>
      <c r="E69" s="107">
        <f>E70+E71+E72</f>
        <v>136322.4</v>
      </c>
      <c r="F69" s="107">
        <f>F70+F71+F72</f>
        <v>136322.4</v>
      </c>
      <c r="G69" s="107">
        <f>G70+G71+G72</f>
        <v>103325.1</v>
      </c>
      <c r="H69" s="107">
        <f>H70+H71+H72</f>
        <v>32997.299999999996</v>
      </c>
      <c r="I69" s="43">
        <f>G69/F69*100</f>
        <v>75.794660305276324</v>
      </c>
      <c r="J69" s="187" t="s">
        <v>90</v>
      </c>
    </row>
    <row r="70" spans="1:10" ht="25.5" customHeight="1" x14ac:dyDescent="0.25">
      <c r="A70" s="135"/>
      <c r="B70" s="129"/>
      <c r="C70" s="132"/>
      <c r="D70" s="36" t="s">
        <v>18</v>
      </c>
      <c r="E70" s="73">
        <v>0</v>
      </c>
      <c r="F70" s="73">
        <v>0</v>
      </c>
      <c r="G70" s="73">
        <v>0</v>
      </c>
      <c r="H70" s="73">
        <v>0</v>
      </c>
      <c r="I70" s="37">
        <v>0</v>
      </c>
      <c r="J70" s="188"/>
    </row>
    <row r="71" spans="1:10" ht="42" customHeight="1" x14ac:dyDescent="0.25">
      <c r="A71" s="135"/>
      <c r="B71" s="129"/>
      <c r="C71" s="132"/>
      <c r="D71" s="41" t="s">
        <v>51</v>
      </c>
      <c r="E71" s="73">
        <v>122692.8</v>
      </c>
      <c r="F71" s="73">
        <v>122692.8</v>
      </c>
      <c r="G71" s="73">
        <v>92992.6</v>
      </c>
      <c r="H71" s="73">
        <f>F71-G71</f>
        <v>29700.199999999997</v>
      </c>
      <c r="I71" s="37">
        <f>G71/F71*100</f>
        <v>75.793037570256772</v>
      </c>
      <c r="J71" s="188"/>
    </row>
    <row r="72" spans="1:10" ht="87.75" customHeight="1" x14ac:dyDescent="0.25">
      <c r="A72" s="136"/>
      <c r="B72" s="130"/>
      <c r="C72" s="133"/>
      <c r="D72" s="40" t="s">
        <v>21</v>
      </c>
      <c r="E72" s="73">
        <v>13629.6</v>
      </c>
      <c r="F72" s="73">
        <v>13629.6</v>
      </c>
      <c r="G72" s="73">
        <v>10332.5</v>
      </c>
      <c r="H72" s="73">
        <f>F72-G72</f>
        <v>3297.1000000000004</v>
      </c>
      <c r="I72" s="37">
        <f>G72/F72*100</f>
        <v>75.80926806362622</v>
      </c>
      <c r="J72" s="189"/>
    </row>
    <row r="73" spans="1:10" ht="17.25" customHeight="1" x14ac:dyDescent="0.25">
      <c r="A73" s="169" t="s">
        <v>55</v>
      </c>
      <c r="B73" s="128" t="s">
        <v>57</v>
      </c>
      <c r="C73" s="131" t="s">
        <v>48</v>
      </c>
      <c r="D73" s="42" t="s">
        <v>49</v>
      </c>
      <c r="E73" s="96">
        <f>E74+E75+E76</f>
        <v>71755.7</v>
      </c>
      <c r="F73" s="96">
        <f>F74+F75+F76</f>
        <v>71755.7</v>
      </c>
      <c r="G73" s="96">
        <f>G74+G75+G76</f>
        <v>49797.9</v>
      </c>
      <c r="H73" s="96">
        <f>F73-G73</f>
        <v>21957.799999999996</v>
      </c>
      <c r="I73" s="96">
        <f t="shared" ref="I73:I75" si="2">G73/F73*100</f>
        <v>69.399225427387663</v>
      </c>
      <c r="J73" s="146" t="s">
        <v>88</v>
      </c>
    </row>
    <row r="74" spans="1:10" ht="26.25" customHeight="1" x14ac:dyDescent="0.25">
      <c r="A74" s="170"/>
      <c r="B74" s="129"/>
      <c r="C74" s="132"/>
      <c r="D74" s="36" t="s">
        <v>18</v>
      </c>
      <c r="E74" s="98">
        <v>0</v>
      </c>
      <c r="F74" s="98">
        <v>0</v>
      </c>
      <c r="G74" s="98">
        <v>0</v>
      </c>
      <c r="H74" s="98">
        <v>0</v>
      </c>
      <c r="I74" s="98" t="e">
        <f t="shared" si="2"/>
        <v>#DIV/0!</v>
      </c>
      <c r="J74" s="121"/>
    </row>
    <row r="75" spans="1:10" ht="38.25" customHeight="1" x14ac:dyDescent="0.25">
      <c r="A75" s="170"/>
      <c r="B75" s="129"/>
      <c r="C75" s="132"/>
      <c r="D75" s="41" t="s">
        <v>51</v>
      </c>
      <c r="E75" s="98">
        <v>64580.1</v>
      </c>
      <c r="F75" s="98">
        <v>64580.1</v>
      </c>
      <c r="G75" s="98">
        <v>44818.1</v>
      </c>
      <c r="H75" s="98">
        <f>F75-G75</f>
        <v>19762</v>
      </c>
      <c r="I75" s="98">
        <f t="shared" si="2"/>
        <v>69.399242181415019</v>
      </c>
      <c r="J75" s="121"/>
    </row>
    <row r="76" spans="1:10" ht="54.75" customHeight="1" x14ac:dyDescent="0.25">
      <c r="A76" s="171"/>
      <c r="B76" s="130"/>
      <c r="C76" s="133"/>
      <c r="D76" s="40" t="s">
        <v>21</v>
      </c>
      <c r="E76" s="98">
        <v>7175.6</v>
      </c>
      <c r="F76" s="98">
        <v>7175.6</v>
      </c>
      <c r="G76" s="98">
        <v>4979.8</v>
      </c>
      <c r="H76" s="98">
        <f>F76-G76</f>
        <v>2195.8000000000002</v>
      </c>
      <c r="I76" s="98">
        <f>G76/F76*100</f>
        <v>69.399074641841793</v>
      </c>
      <c r="J76" s="147"/>
    </row>
    <row r="77" spans="1:10" ht="17.25" customHeight="1" x14ac:dyDescent="0.25">
      <c r="A77" s="169" t="s">
        <v>59</v>
      </c>
      <c r="B77" s="128" t="s">
        <v>58</v>
      </c>
      <c r="C77" s="131" t="s">
        <v>48</v>
      </c>
      <c r="D77" s="42" t="s">
        <v>49</v>
      </c>
      <c r="E77" s="107">
        <f>E78+E79+E80</f>
        <v>24383.599999999999</v>
      </c>
      <c r="F77" s="107">
        <f>F78+F79+F80</f>
        <v>24383.599999999999</v>
      </c>
      <c r="G77" s="107">
        <f>G78+G79+G80</f>
        <v>8697.5</v>
      </c>
      <c r="H77" s="107">
        <f>F77-G77</f>
        <v>15686.099999999999</v>
      </c>
      <c r="I77" s="98">
        <f>G77/F77*100</f>
        <v>35.669466362637188</v>
      </c>
      <c r="J77" s="146" t="s">
        <v>89</v>
      </c>
    </row>
    <row r="78" spans="1:10" ht="28.5" customHeight="1" x14ac:dyDescent="0.25">
      <c r="A78" s="170"/>
      <c r="B78" s="129"/>
      <c r="C78" s="132"/>
      <c r="D78" s="36" t="s">
        <v>18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121"/>
    </row>
    <row r="79" spans="1:10" ht="40.5" customHeight="1" x14ac:dyDescent="0.25">
      <c r="A79" s="170"/>
      <c r="B79" s="129"/>
      <c r="C79" s="132"/>
      <c r="D79" s="41" t="s">
        <v>51</v>
      </c>
      <c r="E79" s="73">
        <v>21942.6</v>
      </c>
      <c r="F79" s="73">
        <v>21942.6</v>
      </c>
      <c r="G79" s="73">
        <v>7827.7</v>
      </c>
      <c r="H79" s="73">
        <f>F79-G79</f>
        <v>14114.899999999998</v>
      </c>
      <c r="I79" s="73">
        <f>G79/F79*100</f>
        <v>35.67353002834669</v>
      </c>
      <c r="J79" s="121"/>
    </row>
    <row r="80" spans="1:10" ht="17.25" customHeight="1" x14ac:dyDescent="0.25">
      <c r="A80" s="170"/>
      <c r="B80" s="130"/>
      <c r="C80" s="168"/>
      <c r="D80" s="40" t="s">
        <v>21</v>
      </c>
      <c r="E80" s="108">
        <v>2441</v>
      </c>
      <c r="F80" s="108">
        <v>2441</v>
      </c>
      <c r="G80" s="108">
        <v>869.8</v>
      </c>
      <c r="H80" s="108">
        <f>F80-G80</f>
        <v>1571.2</v>
      </c>
      <c r="I80" s="108">
        <f>G80/F80*100</f>
        <v>35.632937320770175</v>
      </c>
      <c r="J80" s="147"/>
    </row>
    <row r="81" spans="1:10" ht="17.25" customHeight="1" x14ac:dyDescent="0.25">
      <c r="A81" s="118" t="s">
        <v>60</v>
      </c>
      <c r="B81" s="119"/>
      <c r="C81" s="120"/>
      <c r="D81" s="94" t="s">
        <v>49</v>
      </c>
      <c r="E81" s="107">
        <f>E69+E73+E77</f>
        <v>232461.69999999998</v>
      </c>
      <c r="F81" s="107">
        <f>F69+F73+F77</f>
        <v>232461.69999999998</v>
      </c>
      <c r="G81" s="107">
        <f>G69+G73+G77</f>
        <v>161820.5</v>
      </c>
      <c r="H81" s="107">
        <f>F81-G81</f>
        <v>70641.199999999983</v>
      </c>
      <c r="I81" s="98">
        <f t="shared" ref="I81:I86" si="3">G81/F81*100</f>
        <v>69.611682268519942</v>
      </c>
      <c r="J81" s="121" t="s">
        <v>19</v>
      </c>
    </row>
    <row r="82" spans="1:10" ht="24" customHeight="1" x14ac:dyDescent="0.25">
      <c r="A82" s="118"/>
      <c r="B82" s="119"/>
      <c r="C82" s="120"/>
      <c r="D82" s="40" t="s">
        <v>18</v>
      </c>
      <c r="E82" s="109">
        <f t="shared" ref="E82:F84" si="4">E70+E74+E78</f>
        <v>0</v>
      </c>
      <c r="F82" s="109">
        <f t="shared" si="4"/>
        <v>0</v>
      </c>
      <c r="G82" s="109">
        <v>0</v>
      </c>
      <c r="H82" s="109">
        <v>0</v>
      </c>
      <c r="I82" s="98" t="e">
        <f t="shared" si="3"/>
        <v>#DIV/0!</v>
      </c>
      <c r="J82" s="121"/>
    </row>
    <row r="83" spans="1:10" ht="39" customHeight="1" x14ac:dyDescent="0.25">
      <c r="A83" s="118"/>
      <c r="B83" s="119"/>
      <c r="C83" s="120"/>
      <c r="D83" s="41" t="s">
        <v>51</v>
      </c>
      <c r="E83" s="73">
        <f t="shared" si="4"/>
        <v>209215.5</v>
      </c>
      <c r="F83" s="73">
        <f t="shared" si="4"/>
        <v>209215.5</v>
      </c>
      <c r="G83" s="73">
        <f>G79+G75+G71</f>
        <v>145638.39999999999</v>
      </c>
      <c r="H83" s="73">
        <f>H79+H75+H71</f>
        <v>63577.099999999991</v>
      </c>
      <c r="I83" s="98">
        <f t="shared" si="3"/>
        <v>69.611668351532273</v>
      </c>
      <c r="J83" s="121"/>
    </row>
    <row r="84" spans="1:10" ht="17.25" customHeight="1" x14ac:dyDescent="0.25">
      <c r="A84" s="118"/>
      <c r="B84" s="119"/>
      <c r="C84" s="120"/>
      <c r="D84" s="40" t="s">
        <v>21</v>
      </c>
      <c r="E84" s="108">
        <f t="shared" si="4"/>
        <v>23246.2</v>
      </c>
      <c r="F84" s="108">
        <f t="shared" si="4"/>
        <v>23246.2</v>
      </c>
      <c r="G84" s="108">
        <f>G80+G76+G72</f>
        <v>16182.1</v>
      </c>
      <c r="H84" s="73">
        <f>H80+H76+H72</f>
        <v>7064.1</v>
      </c>
      <c r="I84" s="98">
        <f t="shared" si="3"/>
        <v>69.611807521229281</v>
      </c>
      <c r="J84" s="121"/>
    </row>
    <row r="85" spans="1:10" ht="17.25" customHeight="1" x14ac:dyDescent="0.25">
      <c r="A85" s="143" t="s">
        <v>78</v>
      </c>
      <c r="B85" s="144"/>
      <c r="C85" s="144"/>
      <c r="D85" s="144"/>
      <c r="E85" s="144"/>
      <c r="F85" s="144"/>
      <c r="G85" s="144"/>
      <c r="H85" s="144"/>
      <c r="I85" s="144"/>
      <c r="J85" s="145"/>
    </row>
    <row r="86" spans="1:10" ht="17.25" customHeight="1" x14ac:dyDescent="0.25">
      <c r="A86" s="134" t="s">
        <v>77</v>
      </c>
      <c r="B86" s="137" t="s">
        <v>79</v>
      </c>
      <c r="C86" s="140" t="s">
        <v>48</v>
      </c>
      <c r="D86" s="90" t="s">
        <v>49</v>
      </c>
      <c r="E86" s="96">
        <f>E89+E88+E87</f>
        <v>96.5</v>
      </c>
      <c r="F86" s="96">
        <f>F87+F88+F89</f>
        <v>96.5</v>
      </c>
      <c r="G86" s="96">
        <v>0</v>
      </c>
      <c r="H86" s="96">
        <f>F86-G86</f>
        <v>96.5</v>
      </c>
      <c r="I86" s="98">
        <f t="shared" si="3"/>
        <v>0</v>
      </c>
      <c r="J86" s="146"/>
    </row>
    <row r="87" spans="1:10" ht="24.75" customHeight="1" x14ac:dyDescent="0.25">
      <c r="A87" s="135"/>
      <c r="B87" s="138"/>
      <c r="C87" s="141"/>
      <c r="D87" s="91" t="s">
        <v>18</v>
      </c>
      <c r="E87" s="97">
        <v>0</v>
      </c>
      <c r="F87" s="97">
        <v>0</v>
      </c>
      <c r="G87" s="97">
        <v>0</v>
      </c>
      <c r="H87" s="97">
        <v>0</v>
      </c>
      <c r="I87" s="77">
        <v>0</v>
      </c>
      <c r="J87" s="121"/>
    </row>
    <row r="88" spans="1:10" ht="39.75" customHeight="1" x14ac:dyDescent="0.25">
      <c r="A88" s="135"/>
      <c r="B88" s="138"/>
      <c r="C88" s="141"/>
      <c r="D88" s="92" t="s">
        <v>51</v>
      </c>
      <c r="E88" s="97">
        <v>0</v>
      </c>
      <c r="F88" s="97">
        <v>0</v>
      </c>
      <c r="G88" s="97">
        <v>0</v>
      </c>
      <c r="H88" s="98">
        <f>F88-G88</f>
        <v>0</v>
      </c>
      <c r="I88" s="77">
        <v>0</v>
      </c>
      <c r="J88" s="121"/>
    </row>
    <row r="89" spans="1:10" ht="26.25" customHeight="1" x14ac:dyDescent="0.25">
      <c r="A89" s="136"/>
      <c r="B89" s="139"/>
      <c r="C89" s="142"/>
      <c r="D89" s="93" t="s">
        <v>21</v>
      </c>
      <c r="E89" s="98">
        <v>96.5</v>
      </c>
      <c r="F89" s="98">
        <v>96.5</v>
      </c>
      <c r="G89" s="98">
        <v>0</v>
      </c>
      <c r="H89" s="98">
        <f>F89-G89</f>
        <v>96.5</v>
      </c>
      <c r="I89" s="37">
        <v>0</v>
      </c>
      <c r="J89" s="147"/>
    </row>
    <row r="90" spans="1:10" ht="26.25" customHeight="1" x14ac:dyDescent="0.25">
      <c r="A90" s="118" t="s">
        <v>80</v>
      </c>
      <c r="B90" s="119"/>
      <c r="C90" s="120"/>
      <c r="D90" s="40" t="s">
        <v>49</v>
      </c>
      <c r="E90" s="96">
        <f>E93+E92+E91</f>
        <v>96.5</v>
      </c>
      <c r="F90" s="96">
        <f>F91+F92+F93</f>
        <v>96.5</v>
      </c>
      <c r="G90" s="96">
        <f>SUM(G91:G93)</f>
        <v>96.5</v>
      </c>
      <c r="H90" s="96">
        <f>F90-G90</f>
        <v>0</v>
      </c>
      <c r="I90" s="43">
        <v>0</v>
      </c>
      <c r="J90" s="121" t="s">
        <v>19</v>
      </c>
    </row>
    <row r="91" spans="1:10" ht="26.25" customHeight="1" x14ac:dyDescent="0.25">
      <c r="A91" s="118"/>
      <c r="B91" s="119"/>
      <c r="C91" s="120"/>
      <c r="D91" s="36" t="s">
        <v>18</v>
      </c>
      <c r="E91" s="97">
        <v>0</v>
      </c>
      <c r="F91" s="97">
        <v>0</v>
      </c>
      <c r="G91" s="97">
        <v>0</v>
      </c>
      <c r="H91" s="97">
        <v>0</v>
      </c>
      <c r="I91" s="77">
        <v>0</v>
      </c>
      <c r="J91" s="121"/>
    </row>
    <row r="92" spans="1:10" ht="26.25" customHeight="1" x14ac:dyDescent="0.25">
      <c r="A92" s="118"/>
      <c r="B92" s="119"/>
      <c r="C92" s="120"/>
      <c r="D92" s="41" t="s">
        <v>51</v>
      </c>
      <c r="E92" s="97">
        <v>0</v>
      </c>
      <c r="F92" s="97">
        <v>0</v>
      </c>
      <c r="G92" s="97">
        <v>0</v>
      </c>
      <c r="H92" s="98">
        <f>F92-G92</f>
        <v>0</v>
      </c>
      <c r="I92" s="77">
        <v>0</v>
      </c>
      <c r="J92" s="121"/>
    </row>
    <row r="93" spans="1:10" ht="26.25" customHeight="1" x14ac:dyDescent="0.25">
      <c r="A93" s="118"/>
      <c r="B93" s="119"/>
      <c r="C93" s="120"/>
      <c r="D93" s="40" t="s">
        <v>21</v>
      </c>
      <c r="E93" s="98">
        <v>96.5</v>
      </c>
      <c r="F93" s="98">
        <v>96.5</v>
      </c>
      <c r="G93" s="98">
        <v>96.5</v>
      </c>
      <c r="H93" s="98">
        <f>F93-G93</f>
        <v>0</v>
      </c>
      <c r="I93" s="37">
        <v>0</v>
      </c>
      <c r="J93" s="121"/>
    </row>
    <row r="94" spans="1:10" ht="17.25" customHeight="1" x14ac:dyDescent="0.25">
      <c r="A94" s="122" t="s">
        <v>61</v>
      </c>
      <c r="B94" s="123"/>
      <c r="C94" s="124"/>
      <c r="D94" s="42" t="s">
        <v>76</v>
      </c>
      <c r="E94" s="96">
        <f>E95+E96+E97</f>
        <v>246296.55000000002</v>
      </c>
      <c r="F94" s="96">
        <f>F95+F96+F97</f>
        <v>246296.554</v>
      </c>
      <c r="G94" s="96">
        <f>G95+G96+G97</f>
        <v>164569.19500000001</v>
      </c>
      <c r="H94" s="96">
        <f>F94-G94</f>
        <v>81727.358999999997</v>
      </c>
      <c r="I94" s="43">
        <f>G94/F94*100</f>
        <v>66.817497982533695</v>
      </c>
      <c r="J94" s="146" t="s">
        <v>19</v>
      </c>
    </row>
    <row r="95" spans="1:10" ht="24" customHeight="1" x14ac:dyDescent="0.25">
      <c r="A95" s="125"/>
      <c r="B95" s="126"/>
      <c r="C95" s="127"/>
      <c r="D95" s="36" t="s">
        <v>18</v>
      </c>
      <c r="E95" s="98">
        <f t="shared" ref="E95:G97" si="5">E91+E82+E65</f>
        <v>3265.95</v>
      </c>
      <c r="F95" s="98">
        <f t="shared" si="5"/>
        <v>3265.9539999999997</v>
      </c>
      <c r="G95" s="98">
        <f t="shared" si="5"/>
        <v>2203.3620000000001</v>
      </c>
      <c r="H95" s="98">
        <v>0</v>
      </c>
      <c r="I95" s="37">
        <f t="shared" ref="I95:I97" si="6">G95/F95*100</f>
        <v>67.464575434926516</v>
      </c>
      <c r="J95" s="121"/>
    </row>
    <row r="96" spans="1:10" ht="39" customHeight="1" x14ac:dyDescent="0.25">
      <c r="A96" s="125"/>
      <c r="B96" s="126"/>
      <c r="C96" s="127"/>
      <c r="D96" s="41" t="s">
        <v>51</v>
      </c>
      <c r="E96" s="98">
        <f t="shared" si="5"/>
        <v>218696.5</v>
      </c>
      <c r="F96" s="98">
        <f t="shared" si="5"/>
        <v>218696.5</v>
      </c>
      <c r="G96" s="98">
        <f>G92+G83+G66</f>
        <v>146087.23300000001</v>
      </c>
      <c r="H96" s="98">
        <f t="shared" ref="H96:H102" si="7">F96-G96</f>
        <v>72609.266999999993</v>
      </c>
      <c r="I96" s="37">
        <f t="shared" si="6"/>
        <v>66.799072230236888</v>
      </c>
      <c r="J96" s="121"/>
    </row>
    <row r="97" spans="1:10" ht="26.25" customHeight="1" thickBot="1" x14ac:dyDescent="0.3">
      <c r="A97" s="125"/>
      <c r="B97" s="126"/>
      <c r="C97" s="127"/>
      <c r="D97" s="71" t="s">
        <v>21</v>
      </c>
      <c r="E97" s="97">
        <f t="shared" si="5"/>
        <v>24334.100000000002</v>
      </c>
      <c r="F97" s="97">
        <f t="shared" si="5"/>
        <v>24334.100000000002</v>
      </c>
      <c r="G97" s="97">
        <f t="shared" si="5"/>
        <v>16278.6</v>
      </c>
      <c r="H97" s="97">
        <f t="shared" si="7"/>
        <v>8055.5000000000018</v>
      </c>
      <c r="I97" s="77">
        <f t="shared" si="6"/>
        <v>66.896248474363134</v>
      </c>
      <c r="J97" s="121"/>
    </row>
    <row r="98" spans="1:10" s="19" customFormat="1" ht="26.25" customHeight="1" thickTop="1" x14ac:dyDescent="0.25">
      <c r="A98" s="149" t="s">
        <v>32</v>
      </c>
      <c r="B98" s="150"/>
      <c r="C98" s="150"/>
      <c r="D98" s="69" t="s">
        <v>18</v>
      </c>
      <c r="E98" s="113">
        <f>E103+E108</f>
        <v>3265.95</v>
      </c>
      <c r="F98" s="113">
        <f t="shared" ref="E98:F100" si="8">F103+F108</f>
        <v>3265.9539999999997</v>
      </c>
      <c r="G98" s="113">
        <f>G103+G108</f>
        <v>2203.3620000000001</v>
      </c>
      <c r="H98" s="114">
        <f t="shared" si="7"/>
        <v>1062.5919999999996</v>
      </c>
      <c r="I98" s="87">
        <f>G98/F98*100</f>
        <v>67.464575434926516</v>
      </c>
      <c r="J98" s="47" t="s">
        <v>19</v>
      </c>
    </row>
    <row r="99" spans="1:10" s="19" customFormat="1" ht="38.25" x14ac:dyDescent="0.25">
      <c r="A99" s="151"/>
      <c r="B99" s="152"/>
      <c r="C99" s="152"/>
      <c r="D99" s="68" t="s">
        <v>20</v>
      </c>
      <c r="E99" s="21">
        <f>E104+E109</f>
        <v>221438.7</v>
      </c>
      <c r="F99" s="21">
        <f t="shared" si="8"/>
        <v>221440.1</v>
      </c>
      <c r="G99" s="70">
        <f>G104+G109</f>
        <v>148830.83300000001</v>
      </c>
      <c r="H99" s="73">
        <f t="shared" si="7"/>
        <v>72609.266999999993</v>
      </c>
      <c r="I99" s="37">
        <f>G99/F99*100</f>
        <v>67.210425302372968</v>
      </c>
      <c r="J99" s="48" t="s">
        <v>19</v>
      </c>
    </row>
    <row r="100" spans="1:10" s="19" customFormat="1" ht="25.5" x14ac:dyDescent="0.25">
      <c r="A100" s="151"/>
      <c r="B100" s="152"/>
      <c r="C100" s="152"/>
      <c r="D100" s="68" t="s">
        <v>21</v>
      </c>
      <c r="E100" s="72">
        <f t="shared" si="8"/>
        <v>45334.100000000006</v>
      </c>
      <c r="F100" s="72">
        <f t="shared" si="8"/>
        <v>45334.100000000006</v>
      </c>
      <c r="G100" s="73">
        <f>G105+G110</f>
        <v>27757.5</v>
      </c>
      <c r="H100" s="73">
        <f t="shared" si="7"/>
        <v>17576.600000000006</v>
      </c>
      <c r="I100" s="37">
        <f>G100/F100*100</f>
        <v>61.228743925654193</v>
      </c>
      <c r="J100" s="50" t="s">
        <v>19</v>
      </c>
    </row>
    <row r="101" spans="1:10" s="19" customFormat="1" ht="38.25" x14ac:dyDescent="0.25">
      <c r="A101" s="151"/>
      <c r="B101" s="152"/>
      <c r="C101" s="152"/>
      <c r="D101" s="68" t="s">
        <v>22</v>
      </c>
      <c r="E101" s="21">
        <v>0</v>
      </c>
      <c r="F101" s="21">
        <v>0</v>
      </c>
      <c r="G101" s="74">
        <v>0</v>
      </c>
      <c r="H101" s="73">
        <f t="shared" si="7"/>
        <v>0</v>
      </c>
      <c r="I101" s="37">
        <v>0</v>
      </c>
      <c r="J101" s="48" t="s">
        <v>19</v>
      </c>
    </row>
    <row r="102" spans="1:10" s="45" customFormat="1" ht="15" customHeight="1" thickBot="1" x14ac:dyDescent="0.3">
      <c r="A102" s="153"/>
      <c r="B102" s="154"/>
      <c r="C102" s="154"/>
      <c r="D102" s="49" t="s">
        <v>24</v>
      </c>
      <c r="E102" s="112">
        <f>E98+E99+E100+E101</f>
        <v>270038.75</v>
      </c>
      <c r="F102" s="112">
        <f>F98+F99+F100+F101</f>
        <v>270040.15399999998</v>
      </c>
      <c r="G102" s="52">
        <f>SUM(G98:G101)</f>
        <v>178791.69500000001</v>
      </c>
      <c r="H102" s="52">
        <f t="shared" si="7"/>
        <v>91248.458999999973</v>
      </c>
      <c r="I102" s="88">
        <f>G102/F102*100</f>
        <v>66.20929974732573</v>
      </c>
      <c r="J102" s="51"/>
    </row>
    <row r="103" spans="1:10" s="19" customFormat="1" ht="26.25" thickTop="1" x14ac:dyDescent="0.25">
      <c r="A103" s="164" t="s">
        <v>42</v>
      </c>
      <c r="B103" s="164"/>
      <c r="C103" s="164"/>
      <c r="D103" s="31" t="s">
        <v>18</v>
      </c>
      <c r="E103" s="98">
        <f>E65+E82</f>
        <v>3265.95</v>
      </c>
      <c r="F103" s="98">
        <f t="shared" ref="E103:H105" si="9">F95</f>
        <v>3265.9539999999997</v>
      </c>
      <c r="G103" s="98">
        <f t="shared" si="9"/>
        <v>2203.3620000000001</v>
      </c>
      <c r="H103" s="110">
        <f t="shared" si="9"/>
        <v>0</v>
      </c>
      <c r="I103" s="79">
        <f>G103/F103*100</f>
        <v>67.464575434926516</v>
      </c>
      <c r="J103" s="46" t="s">
        <v>19</v>
      </c>
    </row>
    <row r="104" spans="1:10" s="19" customFormat="1" ht="38.25" x14ac:dyDescent="0.25">
      <c r="A104" s="165"/>
      <c r="B104" s="165"/>
      <c r="C104" s="165"/>
      <c r="D104" s="24" t="s">
        <v>20</v>
      </c>
      <c r="E104" s="98">
        <f>E50+E54+E58+E83</f>
        <v>218695.1</v>
      </c>
      <c r="F104" s="98">
        <f t="shared" si="9"/>
        <v>218696.5</v>
      </c>
      <c r="G104" s="98">
        <f t="shared" si="9"/>
        <v>146087.23300000001</v>
      </c>
      <c r="H104" s="98">
        <f t="shared" si="9"/>
        <v>72609.266999999993</v>
      </c>
      <c r="I104" s="37">
        <f>I96</f>
        <v>66.799072230236888</v>
      </c>
      <c r="J104" s="27" t="s">
        <v>19</v>
      </c>
    </row>
    <row r="105" spans="1:10" s="19" customFormat="1" ht="15" customHeight="1" x14ac:dyDescent="0.25">
      <c r="A105" s="165"/>
      <c r="B105" s="165"/>
      <c r="C105" s="165"/>
      <c r="D105" s="24" t="s">
        <v>21</v>
      </c>
      <c r="E105" s="97">
        <f t="shared" si="9"/>
        <v>24334.100000000002</v>
      </c>
      <c r="F105" s="97">
        <f t="shared" si="9"/>
        <v>24334.100000000002</v>
      </c>
      <c r="G105" s="98">
        <f t="shared" si="9"/>
        <v>16278.6</v>
      </c>
      <c r="H105" s="98">
        <f t="shared" si="9"/>
        <v>8055.5000000000018</v>
      </c>
      <c r="I105" s="37">
        <f>G105/F105*100</f>
        <v>66.896248474363134</v>
      </c>
      <c r="J105" s="27"/>
    </row>
    <row r="106" spans="1:10" s="19" customFormat="1" ht="38.25" x14ac:dyDescent="0.25">
      <c r="A106" s="165"/>
      <c r="B106" s="165"/>
      <c r="C106" s="165"/>
      <c r="D106" s="24" t="s">
        <v>22</v>
      </c>
      <c r="E106" s="97">
        <v>0</v>
      </c>
      <c r="F106" s="97">
        <v>0</v>
      </c>
      <c r="G106" s="111">
        <v>0</v>
      </c>
      <c r="H106" s="111">
        <v>0</v>
      </c>
      <c r="I106" s="21">
        <v>0</v>
      </c>
      <c r="J106" s="27" t="s">
        <v>19</v>
      </c>
    </row>
    <row r="107" spans="1:10" s="19" customFormat="1" x14ac:dyDescent="0.25">
      <c r="A107" s="165"/>
      <c r="B107" s="165"/>
      <c r="C107" s="165"/>
      <c r="D107" s="44" t="s">
        <v>24</v>
      </c>
      <c r="E107" s="96">
        <f>SUM(E103:E106)</f>
        <v>246295.15000000002</v>
      </c>
      <c r="F107" s="96">
        <f>SUM(F103:F106)</f>
        <v>246296.554</v>
      </c>
      <c r="G107" s="96">
        <f>SUM(G103:G106)</f>
        <v>164569.19500000001</v>
      </c>
      <c r="H107" s="96">
        <f>F107-G107</f>
        <v>81727.358999999997</v>
      </c>
      <c r="I107" s="43">
        <f>G107/F107*100</f>
        <v>66.817497982533695</v>
      </c>
      <c r="J107" s="27" t="s">
        <v>19</v>
      </c>
    </row>
    <row r="108" spans="1:10" s="19" customFormat="1" ht="25.5" customHeight="1" x14ac:dyDescent="0.25">
      <c r="A108" s="156" t="s">
        <v>43</v>
      </c>
      <c r="B108" s="157"/>
      <c r="C108" s="158"/>
      <c r="D108" s="31" t="s">
        <v>18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7" t="s">
        <v>19</v>
      </c>
    </row>
    <row r="109" spans="1:10" s="19" customFormat="1" ht="38.25" customHeight="1" thickBot="1" x14ac:dyDescent="0.3">
      <c r="A109" s="159"/>
      <c r="B109" s="160"/>
      <c r="C109" s="161"/>
      <c r="D109" s="24" t="s">
        <v>20</v>
      </c>
      <c r="E109" s="21">
        <f>1253.6+1490</f>
        <v>2743.6</v>
      </c>
      <c r="F109" s="21">
        <v>2743.6</v>
      </c>
      <c r="G109" s="21">
        <v>2743.6</v>
      </c>
      <c r="H109" s="21">
        <v>0</v>
      </c>
      <c r="I109" s="21">
        <v>100</v>
      </c>
      <c r="J109" s="27" t="s">
        <v>19</v>
      </c>
    </row>
    <row r="110" spans="1:10" s="19" customFormat="1" ht="26.25" thickBot="1" x14ac:dyDescent="0.3">
      <c r="A110" s="159"/>
      <c r="B110" s="160"/>
      <c r="C110" s="161"/>
      <c r="D110" s="24" t="s">
        <v>21</v>
      </c>
      <c r="E110" s="21">
        <v>21000</v>
      </c>
      <c r="F110" s="21">
        <v>21000</v>
      </c>
      <c r="G110" s="83">
        <v>11478.9</v>
      </c>
      <c r="H110" s="21">
        <v>9521.1</v>
      </c>
      <c r="I110" s="37">
        <f>G110/F110*100</f>
        <v>54.661428571428573</v>
      </c>
      <c r="J110" s="27" t="s">
        <v>19</v>
      </c>
    </row>
    <row r="111" spans="1:10" s="19" customFormat="1" ht="38.25" x14ac:dyDescent="0.25">
      <c r="A111" s="159"/>
      <c r="B111" s="160"/>
      <c r="C111" s="161"/>
      <c r="D111" s="24" t="s">
        <v>22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7" t="s">
        <v>19</v>
      </c>
    </row>
    <row r="112" spans="1:10" s="19" customFormat="1" x14ac:dyDescent="0.25">
      <c r="A112" s="162"/>
      <c r="B112" s="163"/>
      <c r="C112" s="163"/>
      <c r="D112" s="80" t="s">
        <v>24</v>
      </c>
      <c r="E112" s="75">
        <v>23743.599999999999</v>
      </c>
      <c r="F112" s="44">
        <v>23743.599999999999</v>
      </c>
      <c r="G112" s="44">
        <v>14222.5</v>
      </c>
      <c r="H112" s="44">
        <v>9521.1</v>
      </c>
      <c r="I112" s="43">
        <f>G112/F112*100</f>
        <v>59.900352094880304</v>
      </c>
      <c r="J112" s="27" t="s">
        <v>19</v>
      </c>
    </row>
    <row r="113" spans="1:9" ht="15.75" x14ac:dyDescent="0.25">
      <c r="A113" s="3" t="s">
        <v>23</v>
      </c>
      <c r="D113" s="28"/>
    </row>
    <row r="114" spans="1:9" ht="15.75" x14ac:dyDescent="0.25">
      <c r="A114" s="3"/>
      <c r="D114" s="28"/>
    </row>
    <row r="115" spans="1:9" s="53" customFormat="1" ht="30" customHeight="1" x14ac:dyDescent="0.25">
      <c r="A115" s="155" t="s">
        <v>73</v>
      </c>
      <c r="B115" s="155"/>
      <c r="C115" s="58" t="s">
        <v>62</v>
      </c>
      <c r="D115" s="35"/>
      <c r="F115" s="56" t="s">
        <v>84</v>
      </c>
      <c r="I115" s="57" t="s">
        <v>85</v>
      </c>
    </row>
    <row r="116" spans="1:9" s="53" customFormat="1" x14ac:dyDescent="0.25">
      <c r="A116" s="148" t="s">
        <v>63</v>
      </c>
      <c r="B116" s="148"/>
      <c r="C116" s="148"/>
      <c r="D116" s="148"/>
      <c r="E116" s="148"/>
      <c r="F116" s="148"/>
      <c r="G116" s="148"/>
      <c r="H116" s="148"/>
      <c r="I116" s="148"/>
    </row>
    <row r="117" spans="1:9" s="4" customFormat="1" ht="15" customHeight="1" x14ac:dyDescent="0.25">
      <c r="A117" s="4" t="s">
        <v>33</v>
      </c>
    </row>
    <row r="118" spans="1:9" s="53" customFormat="1" ht="26.25" customHeight="1" x14ac:dyDescent="0.25">
      <c r="A118" s="155" t="s">
        <v>74</v>
      </c>
      <c r="B118" s="155"/>
      <c r="C118" s="59" t="s">
        <v>44</v>
      </c>
      <c r="D118" s="54"/>
      <c r="F118" s="55" t="s">
        <v>45</v>
      </c>
      <c r="I118" s="29">
        <v>50018</v>
      </c>
    </row>
    <row r="119" spans="1:9" s="53" customFormat="1" x14ac:dyDescent="0.25">
      <c r="A119" s="148" t="s">
        <v>64</v>
      </c>
      <c r="B119" s="148"/>
      <c r="C119" s="148"/>
      <c r="D119" s="148"/>
      <c r="E119" s="148"/>
      <c r="F119" s="148"/>
      <c r="G119" s="148"/>
      <c r="H119" s="148"/>
      <c r="I119" s="148"/>
    </row>
    <row r="120" spans="1:9" s="53" customFormat="1" x14ac:dyDescent="0.25">
      <c r="A120" s="4" t="s">
        <v>34</v>
      </c>
      <c r="D120" s="54"/>
    </row>
    <row r="121" spans="1:9" s="53" customFormat="1" x14ac:dyDescent="0.25">
      <c r="A121" s="5"/>
      <c r="D121" s="54"/>
    </row>
    <row r="122" spans="1:9" s="53" customFormat="1" x14ac:dyDescent="0.25">
      <c r="A122" s="6" t="s">
        <v>91</v>
      </c>
      <c r="D122" s="34"/>
    </row>
  </sheetData>
  <mergeCells count="88">
    <mergeCell ref="J56:J59"/>
    <mergeCell ref="C60:C63"/>
    <mergeCell ref="B60:B63"/>
    <mergeCell ref="A60:A63"/>
    <mergeCell ref="A17:A20"/>
    <mergeCell ref="B17:B20"/>
    <mergeCell ref="C17:C20"/>
    <mergeCell ref="J18:J19"/>
    <mergeCell ref="A25:A28"/>
    <mergeCell ref="B25:B28"/>
    <mergeCell ref="C25:C28"/>
    <mergeCell ref="J48:J51"/>
    <mergeCell ref="A52:A55"/>
    <mergeCell ref="B52:B55"/>
    <mergeCell ref="C48:C51"/>
    <mergeCell ref="B48:B51"/>
    <mergeCell ref="A10:A12"/>
    <mergeCell ref="D10:D12"/>
    <mergeCell ref="E10:E12"/>
    <mergeCell ref="F10:F12"/>
    <mergeCell ref="A1:J1"/>
    <mergeCell ref="A2:J2"/>
    <mergeCell ref="A6:D6"/>
    <mergeCell ref="A8:D8"/>
    <mergeCell ref="A5:D5"/>
    <mergeCell ref="A7:D7"/>
    <mergeCell ref="G10:G12"/>
    <mergeCell ref="B10:B12"/>
    <mergeCell ref="C10:C12"/>
    <mergeCell ref="H10:I10"/>
    <mergeCell ref="J10:J12"/>
    <mergeCell ref="A14:J14"/>
    <mergeCell ref="A15:J15"/>
    <mergeCell ref="B16:J16"/>
    <mergeCell ref="J69:J72"/>
    <mergeCell ref="A64:C67"/>
    <mergeCell ref="A21:A24"/>
    <mergeCell ref="B21:B24"/>
    <mergeCell ref="C21:C24"/>
    <mergeCell ref="A45:J45"/>
    <mergeCell ref="A47:J47"/>
    <mergeCell ref="A46:J46"/>
    <mergeCell ref="A33:A36"/>
    <mergeCell ref="B33:B36"/>
    <mergeCell ref="C33:C36"/>
    <mergeCell ref="B37:B40"/>
    <mergeCell ref="C37:C40"/>
    <mergeCell ref="A48:A51"/>
    <mergeCell ref="C29:C32"/>
    <mergeCell ref="A41:C44"/>
    <mergeCell ref="A29:A32"/>
    <mergeCell ref="B29:B32"/>
    <mergeCell ref="J64:J67"/>
    <mergeCell ref="A68:J68"/>
    <mergeCell ref="C52:C55"/>
    <mergeCell ref="J52:J55"/>
    <mergeCell ref="C77:C80"/>
    <mergeCell ref="A73:A76"/>
    <mergeCell ref="A77:A80"/>
    <mergeCell ref="B73:B76"/>
    <mergeCell ref="B69:B72"/>
    <mergeCell ref="A69:A72"/>
    <mergeCell ref="C69:C72"/>
    <mergeCell ref="J73:J76"/>
    <mergeCell ref="J77:J80"/>
    <mergeCell ref="A56:A59"/>
    <mergeCell ref="B56:B59"/>
    <mergeCell ref="C56:C59"/>
    <mergeCell ref="A119:I119"/>
    <mergeCell ref="A116:I116"/>
    <mergeCell ref="A98:C102"/>
    <mergeCell ref="J94:J97"/>
    <mergeCell ref="A115:B115"/>
    <mergeCell ref="A118:B118"/>
    <mergeCell ref="A108:C112"/>
    <mergeCell ref="A103:C107"/>
    <mergeCell ref="A81:C84"/>
    <mergeCell ref="J81:J84"/>
    <mergeCell ref="A94:C97"/>
    <mergeCell ref="B77:B80"/>
    <mergeCell ref="C73:C76"/>
    <mergeCell ref="A86:A89"/>
    <mergeCell ref="B86:B89"/>
    <mergeCell ref="C86:C89"/>
    <mergeCell ref="A85:J85"/>
    <mergeCell ref="J86:J89"/>
    <mergeCell ref="A90:C93"/>
    <mergeCell ref="J90:J93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2014-10-09T06:21:11Z</dcterms:modified>
</cp:coreProperties>
</file>