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075" windowHeight="7305" activeTab="1"/>
  </bookViews>
  <sheets>
    <sheet name="Финансирование до 2020 года" sheetId="1" r:id="rId1"/>
    <sheet name="показатели" sheetId="2" r:id="rId2"/>
  </sheets>
  <definedNames>
    <definedName name="_xlnm.Print_Area" localSheetId="0">'Финансирование до 2020 года'!$A$1:$J$70</definedName>
  </definedNames>
  <calcPr calcId="145621"/>
</workbook>
</file>

<file path=xl/calcChain.xml><?xml version="1.0" encoding="utf-8"?>
<calcChain xmlns="http://schemas.openxmlformats.org/spreadsheetml/2006/main">
  <c r="H23" i="2" l="1"/>
  <c r="H22" i="2"/>
  <c r="H19" i="2"/>
  <c r="H18" i="2"/>
  <c r="H16" i="2"/>
  <c r="H14" i="2"/>
  <c r="H12" i="2"/>
  <c r="I18" i="2" l="1"/>
  <c r="I14" i="2"/>
  <c r="I19" i="2"/>
  <c r="I22" i="2" l="1"/>
  <c r="I15" i="2"/>
  <c r="H15" i="2"/>
  <c r="I16" i="2"/>
  <c r="I12" i="2"/>
  <c r="I23" i="2"/>
  <c r="I11" i="2"/>
  <c r="H11" i="2"/>
  <c r="F19" i="1" l="1"/>
  <c r="F18" i="1"/>
  <c r="G51" i="1" l="1"/>
  <c r="I32" i="1"/>
  <c r="I48" i="1" l="1"/>
  <c r="I26" i="1"/>
  <c r="I18" i="1"/>
  <c r="E40" i="1" l="1"/>
  <c r="E39" i="1"/>
  <c r="E33" i="1"/>
  <c r="E32" i="1"/>
  <c r="E31" i="1"/>
  <c r="E30" i="1"/>
  <c r="E29" i="1"/>
  <c r="E28" i="1"/>
  <c r="E27" i="1"/>
  <c r="E26" i="1"/>
  <c r="E25" i="1"/>
  <c r="E21" i="1"/>
  <c r="E20" i="1"/>
  <c r="E17" i="1"/>
  <c r="E16" i="1"/>
  <c r="E15" i="1"/>
  <c r="E34" i="1" l="1"/>
  <c r="E22" i="1"/>
  <c r="F22" i="1"/>
  <c r="G22" i="1"/>
  <c r="G47" i="1" l="1"/>
  <c r="I22" i="1"/>
  <c r="H48" i="1"/>
  <c r="H44" i="1"/>
  <c r="H40" i="1"/>
  <c r="H39" i="1"/>
  <c r="I36" i="1"/>
  <c r="G36" i="1"/>
  <c r="G49" i="1" s="1"/>
  <c r="G50" i="1" s="1"/>
  <c r="F36" i="1"/>
  <c r="E36" i="1"/>
  <c r="E49" i="1" s="1"/>
  <c r="E50" i="1" s="1"/>
  <c r="H33" i="1"/>
  <c r="H32" i="1"/>
  <c r="H31" i="1"/>
  <c r="H30" i="1"/>
  <c r="H29" i="1"/>
  <c r="H28" i="1"/>
  <c r="H27" i="1"/>
  <c r="H26" i="1"/>
  <c r="H25" i="1"/>
  <c r="H36" i="1" s="1"/>
  <c r="H49" i="1" s="1"/>
  <c r="H50" i="1" s="1"/>
  <c r="G34" i="1"/>
  <c r="H21" i="1"/>
  <c r="H20" i="1"/>
  <c r="H19" i="1"/>
  <c r="H18" i="1"/>
  <c r="H17" i="1"/>
  <c r="H16" i="1"/>
  <c r="H15" i="1"/>
  <c r="F51" i="1"/>
  <c r="F38" i="1"/>
  <c r="F34" i="1"/>
  <c r="F47" i="1"/>
  <c r="H47" i="1" s="1"/>
  <c r="E51" i="1"/>
  <c r="E47" i="1"/>
  <c r="E35" i="1" l="1"/>
  <c r="H51" i="1"/>
  <c r="I51" i="1"/>
  <c r="I34" i="1"/>
  <c r="F41" i="1"/>
  <c r="E38" i="1"/>
  <c r="E41" i="1" s="1"/>
  <c r="I47" i="1"/>
  <c r="H22" i="1"/>
  <c r="G42" i="1"/>
  <c r="G35" i="1"/>
  <c r="F35" i="1"/>
  <c r="F49" i="1"/>
  <c r="F50" i="1" s="1"/>
  <c r="I50" i="1" s="1"/>
  <c r="H34" i="1"/>
  <c r="H35" i="1" s="1"/>
  <c r="H38" i="1"/>
  <c r="F42" i="1"/>
  <c r="E42" i="1"/>
  <c r="E43" i="1" s="1"/>
  <c r="I42" i="1" l="1"/>
  <c r="H41" i="1"/>
  <c r="F43" i="1"/>
  <c r="H42" i="1"/>
  <c r="I35" i="1"/>
  <c r="G43" i="1"/>
  <c r="I43" i="1" l="1"/>
  <c r="H43" i="1"/>
</calcChain>
</file>

<file path=xl/sharedStrings.xml><?xml version="1.0" encoding="utf-8"?>
<sst xmlns="http://schemas.openxmlformats.org/spreadsheetml/2006/main" count="286" uniqueCount="141">
  <si>
    <t>Источники финансирования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</si>
  <si>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</si>
  <si>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</si>
  <si>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</si>
  <si>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</si>
  <si>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</si>
  <si>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2.1</t>
  </si>
  <si>
    <t>2.2</t>
  </si>
  <si>
    <t>2.3</t>
  </si>
  <si>
    <t>2.4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</si>
  <si>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</si>
  <si>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</si>
  <si>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</si>
  <si>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</si>
  <si>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</si>
  <si>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</si>
  <si>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</si>
  <si>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</si>
  <si>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</si>
  <si>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</si>
  <si>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</si>
  <si>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Взаимодействие с предприятиями и организациями города Югорска по квотированию рабочих мест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</si>
  <si>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</si>
  <si>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</si>
  <si>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</si>
  <si>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</si>
  <si>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</si>
  <si>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</si>
  <si>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</si>
  <si>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</si>
  <si>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</si>
  <si>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</si>
  <si>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</si>
  <si>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</si>
  <si>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</si>
  <si>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</si>
  <si>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</si>
  <si>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</si>
  <si>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</si>
  <si>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</si>
  <si>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</si>
  <si>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</si>
  <si>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</si>
  <si>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</si>
  <si>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</si>
  <si>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</si>
  <si>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</si>
  <si>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</si>
  <si>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</si>
  <si>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</si>
  <si>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Организация и проведение мероприятий, направленных на социальную адаптацию инвалидов</t>
  </si>
  <si>
    <t>в том числе:</t>
  </si>
  <si>
    <t>Управление культуры, управление социальной политики</t>
  </si>
  <si>
    <t>Управление социальной политики</t>
  </si>
  <si>
    <t>Задача 1.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</si>
  <si>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</si>
  <si>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</si>
  <si>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</si>
  <si>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</si>
  <si>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 6-гр7)</t>
  </si>
  <si>
    <t>относительное значение (гр7/гр6*100)</t>
  </si>
  <si>
    <t>примечание</t>
  </si>
  <si>
    <t xml:space="preserve">Итого по задаче 1, в том числе </t>
  </si>
  <si>
    <t>итого по задаче 2, в том числе</t>
  </si>
  <si>
    <t>_______________ Т. А. Хорошавина</t>
  </si>
  <si>
    <t>5-00-74</t>
  </si>
  <si>
    <t xml:space="preserve">всего по муниципальной программе, в том числе: </t>
  </si>
  <si>
    <t>местный бюджет</t>
  </si>
  <si>
    <t>Наименование программы:  "Доступная среда в городе Югорске на 2014 - 2020 годы"</t>
  </si>
  <si>
    <t>Департамент муниципальной собственности и градостроительства</t>
  </si>
  <si>
    <t>Отдел по труду управления экономической политики</t>
  </si>
  <si>
    <t>Отдел по труду УЭП</t>
  </si>
  <si>
    <t>_________________В. К. Бандурин</t>
  </si>
  <si>
    <t>________________ Н. Н. Нестерова</t>
  </si>
  <si>
    <t>_________________ Н. И. Бобровская</t>
  </si>
  <si>
    <t>_________________ В. М. Бурматов</t>
  </si>
  <si>
    <t>_________________ С. Д. Голин</t>
  </si>
  <si>
    <t>_________________ А. В. Тарасенко</t>
  </si>
  <si>
    <t>________________</t>
  </si>
  <si>
    <t>ФИО исполнителя</t>
  </si>
  <si>
    <t>____________</t>
  </si>
  <si>
    <t>подпись</t>
  </si>
  <si>
    <t>__________</t>
  </si>
  <si>
    <t>телефон</t>
  </si>
  <si>
    <t>итого по задаче 3, в том числе</t>
  </si>
  <si>
    <t>итого</t>
  </si>
  <si>
    <t>Наименование мероприятий</t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</si>
  <si>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 организационно-массовой и социальной работе УСП</t>
  </si>
  <si>
    <t>отдел по организационно-массовой и социальной работе УСП</t>
  </si>
  <si>
    <t xml:space="preserve">Отдел по организационно-массовой и социальной работе УСП </t>
  </si>
  <si>
    <t>Отдел по организационно-массовой и социальной работе УСП</t>
  </si>
  <si>
    <t>Ответственный исполнитель: отдел по организационно-массовой и социальной работе УСП</t>
  </si>
  <si>
    <t>______________ А. В. Рогачев</t>
  </si>
  <si>
    <t>ДМСиГ, управление образования, управление культуры, УСП</t>
  </si>
  <si>
    <r>
      <t>Отчет об исполнении муниципальной программы</t>
    </r>
    <r>
      <rPr>
        <b/>
        <u/>
        <sz val="14"/>
        <rFont val="Times New Roman"/>
        <family val="1"/>
        <charset val="204"/>
      </rPr>
      <t xml:space="preserve"> по состоянию на 01.01.2015</t>
    </r>
  </si>
  <si>
    <t>№</t>
  </si>
  <si>
    <t>Наименование</t>
  </si>
  <si>
    <t>Ед.</t>
  </si>
  <si>
    <t>Фактическое исполнение за прошлый аналогичный период (2013 год)</t>
  </si>
  <si>
    <t>Отчетный период</t>
  </si>
  <si>
    <t>Отклонение</t>
  </si>
  <si>
    <t>Обоснование отклонения (отклонение составляет &lt;  или &gt; 5% от планового значения)</t>
  </si>
  <si>
    <t>целевых показателей</t>
  </si>
  <si>
    <t>Ответственный исполнитель/соисполнитель</t>
  </si>
  <si>
    <t>изм.</t>
  </si>
  <si>
    <t>Плановое значение</t>
  </si>
  <si>
    <t>Фактическое исполнение</t>
  </si>
  <si>
    <t>Абсолютное значение (гр. 6 - гр. 7)</t>
  </si>
  <si>
    <t xml:space="preserve">Относительное значение, % (гр7/гр.6*100) </t>
  </si>
  <si>
    <t>Показатели непосредственных результатов</t>
  </si>
  <si>
    <t>%</t>
  </si>
  <si>
    <t>Показатели конечных результатов</t>
  </si>
  <si>
    <t>Отдел по  организационно-массовой и социальной работе  УСП</t>
  </si>
  <si>
    <t>_________ А. В. Рогачев</t>
  </si>
  <si>
    <t>Т. А. Хорошавина ___________</t>
  </si>
  <si>
    <t xml:space="preserve">Отчет о достижении целевых показателей эффективности муниципальной программы "Доступная среда в городе Югорске на 2014 - 2020 годы"  </t>
  </si>
  <si>
    <t>Задача 1 "Повышение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Югорске"</t>
  </si>
  <si>
    <t>Количество оформленных паспортов доступности объектов приоритетных сфер жизнедеятельности инвалидов</t>
  </si>
  <si>
    <r>
      <t xml:space="preserve">Количество объектов социальной инфраструктуры, в которых </t>
    </r>
    <r>
      <rPr>
        <sz val="10"/>
        <color rgb="FF000000"/>
        <rFont val="Times New Roman"/>
        <family val="1"/>
        <charset val="204"/>
      </rPr>
      <t>проведен  комплекс мероприятий по дооборудованию, адаптации объекта в соответствии с требованиями доступности (посредством сооружения, как внутри зданий, так и снаружи, пандусов, поручней, входных групп, лифтов, обустройства территорий, подъездных путей)</t>
    </r>
  </si>
  <si>
    <t xml:space="preserve">Задача 2 "Повышение доступности и качества реабилитационных услуг (развитие системы реабилитации и социальной интеграции инвалидов) в городе Югорске" </t>
  </si>
  <si>
    <t>Число пользователей с ограничениями жизнедеятельности в муниципальных библиотеках</t>
  </si>
  <si>
    <t>Доля детей инвалидов, обучающихся в общеобразовательных учреждениях, в общей численности  детей-инвалидов, не имеющих противопоказаний к обучению</t>
  </si>
  <si>
    <t>Доля общеобразовательных учреждений, в которых сформирована универсальная безбарьерная среда, позволяющая обеспечить совместное обучение инвалидов и лиц, не имеющих нарушений развития, в общем количестве учреждений</t>
  </si>
  <si>
    <t>Задача 3 "Преодоление социальной разобщённости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городе Югорске"</t>
  </si>
  <si>
    <t xml:space="preserve">Количество проведенных культурных и спортивно-массовых мероприятий с участием инвалидов </t>
  </si>
  <si>
    <t>Доля лиц с ограниченными физическими возможностями здоровья, занимающихся физической культурой и спортом, в общей численности инвалидов</t>
  </si>
  <si>
    <t>Доля доступных для инвалидов и других маломобильных групп населения приоритетных объектов социальной инфраструктуры в общем количестве приоритетных объектов</t>
  </si>
  <si>
    <t>Доля инвалидов, положительно оценивающих отношение населения к проблемам инвалидов, в общей численности опрошенных инвалидов</t>
  </si>
  <si>
    <t>УК</t>
  </si>
  <si>
    <t>УО</t>
  </si>
  <si>
    <t>УК, УСП</t>
  </si>
  <si>
    <t>УСП</t>
  </si>
  <si>
    <t>ед.</t>
  </si>
  <si>
    <t>увеличение показателя связано с оптимизацией сети муниципальных общеобразовательных учреждений (вечерняя школа)</t>
  </si>
  <si>
    <t>чел.</t>
  </si>
  <si>
    <t>в 2014 году количество инвалидов, занимающихся физкультурой и спортом увеличилось на 9%, однако общее число инвалидов в городе увеличилось на 14% в сравнении с 2013 годом</t>
  </si>
  <si>
    <t>за счет экономии финансовых средств по результатам аукционов обустроено в соответствии с требованиями доступной среды на 1 объект больше</t>
  </si>
  <si>
    <t>по результатам анкетирования отмечается увеличение доли инвалидов, положительно оценивающих отношение населения к их проблемам, по результатам анкетирования</t>
  </si>
  <si>
    <t>в текущем году обустроено на 1 объект больше запланированного</t>
  </si>
  <si>
    <t>в сфере культуры проведено на 4 мероприятия с участием инвалидов больше запланированного</t>
  </si>
  <si>
    <t>расходы не производились в связи с отсутствием доходной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</si>
</sst>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_р_."/>
    <numFmt numFmtId="166" formatCode="#,##0.00_р_."/>
    <numFmt numFmtId="167" formatCode="#,##0.000_р_.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60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left"/>
    </xf>
    <xf numFmtId="9" fontId="4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vertical="top"/>
    </xf>
    <xf numFmtId="2" fontId="17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4" fillId="0" borderId="1" xfId="0" applyFont="1" applyBorder="1" applyAlignment="1">
      <alignment wrapText="1"/>
    </xf>
    <xf numFmtId="0" fontId="24" fillId="0" borderId="0" xfId="0" applyFont="1" applyBorder="1"/>
    <xf numFmtId="0" fontId="0" fillId="0" borderId="0" xfId="0" applyBorder="1"/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25" fillId="0" borderId="0" xfId="0" applyFont="1" applyAlignment="1"/>
    <xf numFmtId="0" fontId="0" fillId="0" borderId="0" xfId="0" applyFont="1"/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justify" vertical="top" wrapText="1"/>
    </xf>
    <xf numFmtId="0" fontId="22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49" fontId="22" fillId="0" borderId="0" xfId="0" applyNumberFormat="1" applyFont="1" applyBorder="1" applyAlignment="1">
      <alignment horizontal="center"/>
    </xf>
    <xf numFmtId="0" fontId="17" fillId="0" borderId="0" xfId="0" applyFont="1"/>
    <xf numFmtId="49" fontId="2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2" fontId="27" fillId="0" borderId="0" xfId="0" applyNumberFormat="1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left" vertical="center" wrapText="1"/>
    </xf>
    <xf numFmtId="9" fontId="17" fillId="0" borderId="0" xfId="1" applyFont="1" applyBorder="1" applyAlignment="1">
      <alignment horizontal="left"/>
    </xf>
    <xf numFmtId="9" fontId="17" fillId="0" borderId="0" xfId="1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/>
    <xf numFmtId="1" fontId="22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14" fillId="0" borderId="1" xfId="0" applyNumberFormat="1" applyFont="1" applyFill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2" fontId="17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9" fontId="4" fillId="0" borderId="1" xfId="1" applyFont="1" applyBorder="1" applyAlignment="1">
      <alignment horizontal="center"/>
    </xf>
    <xf numFmtId="9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left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49" fontId="22" fillId="0" borderId="0" xfId="0" applyNumberFormat="1" applyFont="1" applyBorder="1" applyAlignment="1">
      <alignment horizontal="center"/>
    </xf>
    <xf numFmtId="164" fontId="22" fillId="0" borderId="0" xfId="0" applyNumberFormat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70"/>
  <sheetViews>
    <sheetView topLeftCell="A4" zoomScale="90" zoomScaleNormal="90" zoomScaleSheetLayoutView="90" workbookViewId="0">
      <selection activeCell="B16" sqref="B16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1.42578125" bestFit="1" customWidth="1"/>
    <col min="12" max="13" width="11.42578125" customWidth="1"/>
    <col min="14" max="14" width="10.140625" customWidth="1"/>
    <col min="15" max="15" width="9" customWidth="1"/>
  </cols>
  <sheetData>
    <row r="1" spans="1:10" ht="15.75" x14ac:dyDescent="0.25">
      <c r="A1" s="110"/>
      <c r="B1" s="110"/>
      <c r="C1" s="110"/>
    </row>
    <row r="3" spans="1:10" ht="19.5" customHeight="1" x14ac:dyDescent="0.3">
      <c r="A3" s="111" t="s">
        <v>94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35.2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</row>
    <row r="5" spans="1:10" ht="18.75" x14ac:dyDescent="0.3">
      <c r="A5" s="123" t="s">
        <v>68</v>
      </c>
      <c r="B5" s="123"/>
      <c r="C5" s="123"/>
      <c r="D5" s="123"/>
      <c r="E5" s="123"/>
      <c r="F5" s="123"/>
    </row>
    <row r="6" spans="1:10" ht="15.75" x14ac:dyDescent="0.25">
      <c r="A6" s="38"/>
      <c r="B6" s="38"/>
      <c r="C6" s="38"/>
      <c r="D6" s="38"/>
      <c r="E6" s="38"/>
      <c r="F6" s="38"/>
    </row>
    <row r="7" spans="1:10" ht="18.75" customHeight="1" x14ac:dyDescent="0.3">
      <c r="A7" s="64" t="s">
        <v>91</v>
      </c>
      <c r="B7" s="64"/>
      <c r="C7" s="64"/>
      <c r="D7" s="64"/>
      <c r="E7" s="64"/>
      <c r="F7" s="38"/>
    </row>
    <row r="9" spans="1:10" ht="25.5" customHeight="1" x14ac:dyDescent="0.25">
      <c r="A9" s="116" t="s">
        <v>3</v>
      </c>
      <c r="B9" s="114" t="s">
        <v>86</v>
      </c>
      <c r="C9" s="113" t="s">
        <v>5</v>
      </c>
      <c r="D9" s="113" t="s">
        <v>0</v>
      </c>
      <c r="E9" s="120" t="s">
        <v>55</v>
      </c>
      <c r="F9" s="121" t="s">
        <v>56</v>
      </c>
      <c r="G9" s="121" t="s">
        <v>57</v>
      </c>
      <c r="H9" s="121" t="s">
        <v>58</v>
      </c>
      <c r="I9" s="121"/>
      <c r="J9" s="121" t="s">
        <v>61</v>
      </c>
    </row>
    <row r="10" spans="1:10" x14ac:dyDescent="0.25">
      <c r="A10" s="116"/>
      <c r="B10" s="114"/>
      <c r="C10" s="113"/>
      <c r="D10" s="113"/>
      <c r="E10" s="120"/>
      <c r="F10" s="121"/>
      <c r="G10" s="121"/>
      <c r="H10" s="119" t="s">
        <v>59</v>
      </c>
      <c r="I10" s="119" t="s">
        <v>60</v>
      </c>
      <c r="J10" s="121"/>
    </row>
    <row r="11" spans="1:10" ht="56.25" customHeight="1" x14ac:dyDescent="0.25">
      <c r="A11" s="116"/>
      <c r="B11" s="114"/>
      <c r="C11" s="113"/>
      <c r="D11" s="113"/>
      <c r="E11" s="120"/>
      <c r="F11" s="121"/>
      <c r="G11" s="121"/>
      <c r="H11" s="119"/>
      <c r="I11" s="119"/>
      <c r="J11" s="121"/>
    </row>
    <row r="12" spans="1:10" ht="15.75" x14ac:dyDescent="0.25">
      <c r="A12" s="19">
        <v>1</v>
      </c>
      <c r="B12" s="19">
        <v>2</v>
      </c>
      <c r="C12" s="19">
        <v>3</v>
      </c>
      <c r="D12" s="19">
        <v>4</v>
      </c>
      <c r="E12" s="20">
        <v>5</v>
      </c>
      <c r="F12" s="20">
        <v>6</v>
      </c>
      <c r="G12" s="20">
        <v>7</v>
      </c>
      <c r="H12" s="21">
        <v>8</v>
      </c>
      <c r="I12" s="21">
        <v>9</v>
      </c>
      <c r="J12" s="21">
        <v>10</v>
      </c>
    </row>
    <row r="13" spans="1:10" ht="47.25" customHeight="1" x14ac:dyDescent="0.25">
      <c r="A13" s="117" t="s">
        <v>1</v>
      </c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0" s="4" customFormat="1" ht="34.5" customHeight="1" x14ac:dyDescent="0.25">
      <c r="A14" s="118" t="s">
        <v>54</v>
      </c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0" s="7" customFormat="1" ht="259.5" customHeight="1" x14ac:dyDescent="0.25">
      <c r="A15" s="11" t="s">
        <v>2</v>
      </c>
      <c r="B15" s="8" t="s">
        <v>29</v>
      </c>
      <c r="C15" s="8" t="s">
        <v>87</v>
      </c>
      <c r="D15" s="8" t="s">
        <v>19</v>
      </c>
      <c r="E15" s="22">
        <f t="shared" ref="E15:E21" si="0">F15</f>
        <v>0</v>
      </c>
      <c r="F15" s="22">
        <v>0</v>
      </c>
      <c r="G15" s="22">
        <v>0</v>
      </c>
      <c r="H15" s="22">
        <f t="shared" ref="H15:H21" si="1">F15-G15</f>
        <v>0</v>
      </c>
      <c r="I15" s="22">
        <v>0</v>
      </c>
      <c r="J15" s="22"/>
    </row>
    <row r="16" spans="1:10" s="7" customFormat="1" ht="87" customHeight="1" x14ac:dyDescent="0.25">
      <c r="A16" s="11" t="s">
        <v>15</v>
      </c>
      <c r="B16" s="8" t="s">
        <v>20</v>
      </c>
      <c r="C16" s="8" t="s">
        <v>93</v>
      </c>
      <c r="D16" s="8" t="s">
        <v>19</v>
      </c>
      <c r="E16" s="22">
        <f t="shared" si="0"/>
        <v>0</v>
      </c>
      <c r="F16" s="22">
        <v>0</v>
      </c>
      <c r="G16" s="22">
        <v>0</v>
      </c>
      <c r="H16" s="22">
        <f t="shared" si="1"/>
        <v>0</v>
      </c>
      <c r="I16" s="22">
        <v>0</v>
      </c>
      <c r="J16" s="22"/>
    </row>
    <row r="17" spans="1:98" s="7" customFormat="1" ht="90" customHeight="1" x14ac:dyDescent="0.25">
      <c r="A17" s="11" t="s">
        <v>30</v>
      </c>
      <c r="B17" s="8" t="s">
        <v>18</v>
      </c>
      <c r="C17" s="8" t="s">
        <v>88</v>
      </c>
      <c r="D17" s="8" t="s">
        <v>19</v>
      </c>
      <c r="E17" s="22">
        <f t="shared" si="0"/>
        <v>0</v>
      </c>
      <c r="F17" s="22">
        <v>0</v>
      </c>
      <c r="G17" s="22">
        <v>0</v>
      </c>
      <c r="H17" s="22">
        <f t="shared" si="1"/>
        <v>0</v>
      </c>
      <c r="I17" s="22">
        <v>0</v>
      </c>
      <c r="J17" s="22"/>
    </row>
    <row r="18" spans="1:98" ht="228" customHeight="1" x14ac:dyDescent="0.25">
      <c r="A18" s="11" t="s">
        <v>39</v>
      </c>
      <c r="B18" s="34" t="s">
        <v>4</v>
      </c>
      <c r="C18" s="8" t="s">
        <v>14</v>
      </c>
      <c r="D18" s="8" t="s">
        <v>67</v>
      </c>
      <c r="E18" s="60">
        <v>187.56</v>
      </c>
      <c r="F18" s="60">
        <f>E18</f>
        <v>187.56</v>
      </c>
      <c r="G18" s="60">
        <v>187.56</v>
      </c>
      <c r="H18" s="60">
        <f t="shared" si="1"/>
        <v>0</v>
      </c>
      <c r="I18" s="60">
        <f>G18/F18*100</f>
        <v>100</v>
      </c>
      <c r="J18" s="9"/>
    </row>
    <row r="19" spans="1:98" ht="92.25" customHeight="1" x14ac:dyDescent="0.25">
      <c r="A19" s="11" t="s">
        <v>40</v>
      </c>
      <c r="B19" s="65" t="s">
        <v>38</v>
      </c>
      <c r="C19" s="8" t="s">
        <v>16</v>
      </c>
      <c r="D19" s="8" t="s">
        <v>67</v>
      </c>
      <c r="E19" s="9">
        <v>315.10000000000002</v>
      </c>
      <c r="F19" s="9">
        <f>E19</f>
        <v>315.10000000000002</v>
      </c>
      <c r="G19" s="60">
        <v>315.10000000000002</v>
      </c>
      <c r="H19" s="9">
        <f t="shared" si="1"/>
        <v>0</v>
      </c>
      <c r="I19" s="9">
        <v>0</v>
      </c>
      <c r="J19" s="9"/>
    </row>
    <row r="20" spans="1:98" s="5" customFormat="1" ht="97.5" customHeight="1" x14ac:dyDescent="0.25">
      <c r="A20" s="11" t="s">
        <v>41</v>
      </c>
      <c r="B20" s="8" t="s">
        <v>10</v>
      </c>
      <c r="C20" s="8" t="s">
        <v>16</v>
      </c>
      <c r="D20" s="8" t="s">
        <v>67</v>
      </c>
      <c r="E20" s="9">
        <f t="shared" si="0"/>
        <v>0</v>
      </c>
      <c r="F20" s="9">
        <v>0</v>
      </c>
      <c r="G20" s="9">
        <v>0</v>
      </c>
      <c r="H20" s="9">
        <f t="shared" si="1"/>
        <v>0</v>
      </c>
      <c r="I20" s="9">
        <v>0</v>
      </c>
      <c r="J20" s="9"/>
    </row>
    <row r="21" spans="1:98" s="5" customFormat="1" ht="126" customHeight="1" x14ac:dyDescent="0.25">
      <c r="A21" s="11" t="s">
        <v>42</v>
      </c>
      <c r="B21" s="8" t="s">
        <v>11</v>
      </c>
      <c r="C21" s="8" t="s">
        <v>16</v>
      </c>
      <c r="D21" s="8" t="s">
        <v>67</v>
      </c>
      <c r="E21" s="9">
        <f t="shared" si="0"/>
        <v>475.9</v>
      </c>
      <c r="F21" s="9">
        <v>475.9</v>
      </c>
      <c r="G21" s="9">
        <v>475.9</v>
      </c>
      <c r="H21" s="9">
        <f t="shared" si="1"/>
        <v>0</v>
      </c>
      <c r="I21" s="9">
        <v>0</v>
      </c>
      <c r="J21" s="9"/>
    </row>
    <row r="22" spans="1:98" s="6" customFormat="1" ht="22.5" customHeight="1" x14ac:dyDescent="0.25">
      <c r="A22" s="118"/>
      <c r="B22" s="128" t="s">
        <v>62</v>
      </c>
      <c r="C22" s="128"/>
      <c r="D22" s="138" t="s">
        <v>67</v>
      </c>
      <c r="E22" s="133">
        <f>E21+E20+E19+E18+E17+E16+E15</f>
        <v>978.56</v>
      </c>
      <c r="F22" s="133">
        <f>F21+F20+F19+F18+F17+F16+F15</f>
        <v>978.56</v>
      </c>
      <c r="G22" s="133">
        <f>G21+G20+G19+G18+G17+G16+G15</f>
        <v>978.56</v>
      </c>
      <c r="H22" s="133">
        <f>H21+H20+H19+H18+H17+H16+H15</f>
        <v>0</v>
      </c>
      <c r="I22" s="133">
        <f>G22/F22*100</f>
        <v>100</v>
      </c>
      <c r="J22" s="122"/>
    </row>
    <row r="23" spans="1:98" s="6" customFormat="1" ht="6.75" customHeight="1" x14ac:dyDescent="0.25">
      <c r="A23" s="118"/>
      <c r="B23" s="128"/>
      <c r="C23" s="128"/>
      <c r="D23" s="138"/>
      <c r="E23" s="133"/>
      <c r="F23" s="133"/>
      <c r="G23" s="133"/>
      <c r="H23" s="133"/>
      <c r="I23" s="133"/>
      <c r="J23" s="122"/>
    </row>
    <row r="24" spans="1:98" s="4" customFormat="1" ht="35.25" customHeight="1" x14ac:dyDescent="0.25">
      <c r="A24" s="115" t="s">
        <v>43</v>
      </c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98" s="3" customFormat="1" ht="116.25" customHeight="1" x14ac:dyDescent="0.25">
      <c r="A25" s="11" t="s">
        <v>6</v>
      </c>
      <c r="B25" s="8" t="s">
        <v>12</v>
      </c>
      <c r="C25" s="8" t="s">
        <v>27</v>
      </c>
      <c r="D25" s="8" t="s">
        <v>28</v>
      </c>
      <c r="E25" s="9">
        <f t="shared" ref="E25:E33" si="2">F25</f>
        <v>15</v>
      </c>
      <c r="F25" s="9">
        <v>15</v>
      </c>
      <c r="G25" s="9">
        <v>0</v>
      </c>
      <c r="H25" s="9">
        <f t="shared" ref="H25:H33" si="3">F25-G25</f>
        <v>15</v>
      </c>
      <c r="I25" s="9">
        <v>0</v>
      </c>
      <c r="J25" s="9" t="s">
        <v>140</v>
      </c>
    </row>
    <row r="26" spans="1:98" s="13" customFormat="1" ht="100.5" customHeight="1" x14ac:dyDescent="0.25">
      <c r="A26" s="11" t="s">
        <v>7</v>
      </c>
      <c r="B26" s="8" t="s">
        <v>23</v>
      </c>
      <c r="C26" s="8" t="s">
        <v>27</v>
      </c>
      <c r="D26" s="8" t="s">
        <v>67</v>
      </c>
      <c r="E26" s="9">
        <f t="shared" si="2"/>
        <v>30</v>
      </c>
      <c r="F26" s="9">
        <v>30</v>
      </c>
      <c r="G26" s="9">
        <v>30</v>
      </c>
      <c r="H26" s="9">
        <f t="shared" si="3"/>
        <v>0</v>
      </c>
      <c r="I26" s="9">
        <f>G26/F26*100</f>
        <v>100</v>
      </c>
      <c r="J26" s="9"/>
    </row>
    <row r="27" spans="1:98" s="13" customFormat="1" ht="100.5" customHeight="1" x14ac:dyDescent="0.25">
      <c r="A27" s="11" t="s">
        <v>8</v>
      </c>
      <c r="B27" s="8" t="s">
        <v>24</v>
      </c>
      <c r="C27" s="8" t="s">
        <v>27</v>
      </c>
      <c r="D27" s="8" t="s">
        <v>67</v>
      </c>
      <c r="E27" s="9">
        <f t="shared" si="2"/>
        <v>0</v>
      </c>
      <c r="F27" s="9">
        <v>0</v>
      </c>
      <c r="G27" s="9">
        <v>0</v>
      </c>
      <c r="H27" s="9">
        <f t="shared" si="3"/>
        <v>0</v>
      </c>
      <c r="I27" s="9">
        <v>0</v>
      </c>
      <c r="J27" s="9"/>
    </row>
    <row r="28" spans="1:98" s="3" customFormat="1" ht="63.75" customHeight="1" x14ac:dyDescent="0.25">
      <c r="A28" s="11" t="s">
        <v>9</v>
      </c>
      <c r="B28" s="8" t="s">
        <v>21</v>
      </c>
      <c r="C28" s="8" t="s">
        <v>70</v>
      </c>
      <c r="D28" s="8" t="s">
        <v>19</v>
      </c>
      <c r="E28" s="9">
        <f t="shared" si="2"/>
        <v>0</v>
      </c>
      <c r="F28" s="9">
        <v>0</v>
      </c>
      <c r="G28" s="9">
        <v>0</v>
      </c>
      <c r="H28" s="9">
        <f t="shared" si="3"/>
        <v>0</v>
      </c>
      <c r="I28" s="9">
        <v>0</v>
      </c>
      <c r="J28" s="9"/>
    </row>
    <row r="29" spans="1:98" ht="78.75" customHeight="1" x14ac:dyDescent="0.25">
      <c r="A29" s="26" t="s">
        <v>44</v>
      </c>
      <c r="B29" s="27" t="s">
        <v>25</v>
      </c>
      <c r="C29" s="27" t="s">
        <v>26</v>
      </c>
      <c r="D29" s="8" t="s">
        <v>19</v>
      </c>
      <c r="E29" s="28">
        <f t="shared" si="2"/>
        <v>0</v>
      </c>
      <c r="F29" s="28">
        <v>0</v>
      </c>
      <c r="G29" s="28">
        <v>0</v>
      </c>
      <c r="H29" s="28">
        <f t="shared" si="3"/>
        <v>0</v>
      </c>
      <c r="I29" s="28">
        <v>0</v>
      </c>
      <c r="J29" s="28"/>
    </row>
    <row r="30" spans="1:98" ht="55.5" customHeight="1" x14ac:dyDescent="0.25">
      <c r="A30" s="26" t="s">
        <v>45</v>
      </c>
      <c r="B30" s="27" t="s">
        <v>33</v>
      </c>
      <c r="C30" s="27" t="s">
        <v>26</v>
      </c>
      <c r="D30" s="8" t="s">
        <v>19</v>
      </c>
      <c r="E30" s="28">
        <f t="shared" si="2"/>
        <v>0</v>
      </c>
      <c r="F30" s="28">
        <v>0</v>
      </c>
      <c r="G30" s="28">
        <v>0</v>
      </c>
      <c r="H30" s="28">
        <f t="shared" si="3"/>
        <v>0</v>
      </c>
      <c r="I30" s="28">
        <v>0</v>
      </c>
      <c r="J30" s="28"/>
    </row>
    <row r="31" spans="1:98" s="18" customFormat="1" ht="161.25" customHeight="1" x14ac:dyDescent="0.25">
      <c r="A31" s="15" t="s">
        <v>46</v>
      </c>
      <c r="B31" s="27" t="s">
        <v>32</v>
      </c>
      <c r="C31" s="27" t="s">
        <v>26</v>
      </c>
      <c r="D31" s="105" t="s">
        <v>19</v>
      </c>
      <c r="E31" s="10">
        <f t="shared" si="2"/>
        <v>0</v>
      </c>
      <c r="F31" s="10">
        <v>0</v>
      </c>
      <c r="G31" s="10">
        <v>0</v>
      </c>
      <c r="H31" s="10">
        <f t="shared" si="3"/>
        <v>0</v>
      </c>
      <c r="I31" s="10">
        <v>0</v>
      </c>
      <c r="J31" s="1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</row>
    <row r="32" spans="1:98" s="16" customFormat="1" ht="87" customHeight="1" x14ac:dyDescent="0.25">
      <c r="A32" s="15" t="s">
        <v>47</v>
      </c>
      <c r="B32" s="106" t="s">
        <v>34</v>
      </c>
      <c r="C32" s="106" t="s">
        <v>26</v>
      </c>
      <c r="D32" s="8" t="s">
        <v>67</v>
      </c>
      <c r="E32" s="10">
        <f t="shared" si="2"/>
        <v>70</v>
      </c>
      <c r="F32" s="10">
        <v>70</v>
      </c>
      <c r="G32" s="10">
        <v>69.3</v>
      </c>
      <c r="H32" s="10">
        <f t="shared" si="3"/>
        <v>0.70000000000000284</v>
      </c>
      <c r="I32" s="10">
        <f>G32/F32*100</f>
        <v>99</v>
      </c>
      <c r="J32" s="107"/>
    </row>
    <row r="33" spans="1:10" s="16" customFormat="1" ht="66.75" customHeight="1" x14ac:dyDescent="0.25">
      <c r="A33" s="15" t="s">
        <v>48</v>
      </c>
      <c r="B33" s="33" t="s">
        <v>37</v>
      </c>
      <c r="C33" s="106" t="s">
        <v>26</v>
      </c>
      <c r="D33" s="8" t="s">
        <v>19</v>
      </c>
      <c r="E33" s="10">
        <f t="shared" si="2"/>
        <v>0</v>
      </c>
      <c r="F33" s="10">
        <v>0</v>
      </c>
      <c r="G33" s="10">
        <v>0</v>
      </c>
      <c r="H33" s="10">
        <f t="shared" si="3"/>
        <v>0</v>
      </c>
      <c r="I33" s="10">
        <v>0</v>
      </c>
      <c r="J33" s="10"/>
    </row>
    <row r="34" spans="1:10" s="4" customFormat="1" ht="15.75" x14ac:dyDescent="0.25">
      <c r="A34" s="129" t="s">
        <v>63</v>
      </c>
      <c r="B34" s="129"/>
      <c r="C34" s="129"/>
      <c r="D34" s="29"/>
      <c r="E34" s="31">
        <f t="shared" ref="E34:F34" si="4">E32+E31+E30+E29+E28+E27+E26+E25</f>
        <v>115</v>
      </c>
      <c r="F34" s="31">
        <f t="shared" si="4"/>
        <v>115</v>
      </c>
      <c r="G34" s="31">
        <f>G33+G32+G31+G30+G29+G28+G27+G26+G25</f>
        <v>99.3</v>
      </c>
      <c r="H34" s="31">
        <f>H33+H32+H31+H30+H29+H27+H26+H25</f>
        <v>15.700000000000003</v>
      </c>
      <c r="I34" s="31">
        <f>G34/F34*100</f>
        <v>86.347826086956516</v>
      </c>
      <c r="J34" s="31"/>
    </row>
    <row r="35" spans="1:10" s="4" customFormat="1" ht="15.75" x14ac:dyDescent="0.25">
      <c r="A35" s="129"/>
      <c r="B35" s="129"/>
      <c r="C35" s="129"/>
      <c r="D35" s="8" t="s">
        <v>67</v>
      </c>
      <c r="E35" s="28">
        <f>E34-E36</f>
        <v>100</v>
      </c>
      <c r="F35" s="28">
        <f>F34-F36</f>
        <v>100</v>
      </c>
      <c r="G35" s="28">
        <f>G34-G36</f>
        <v>99.3</v>
      </c>
      <c r="H35" s="28">
        <f>H34-H36</f>
        <v>0.70000000000000284</v>
      </c>
      <c r="I35" s="28">
        <f>G35/F35*100</f>
        <v>99.3</v>
      </c>
      <c r="J35" s="28"/>
    </row>
    <row r="36" spans="1:10" s="4" customFormat="1" ht="47.25" x14ac:dyDescent="0.25">
      <c r="A36" s="129"/>
      <c r="B36" s="129"/>
      <c r="C36" s="129"/>
      <c r="D36" s="8" t="s">
        <v>28</v>
      </c>
      <c r="E36" s="10">
        <f>E25</f>
        <v>15</v>
      </c>
      <c r="F36" s="10">
        <f>F25</f>
        <v>15</v>
      </c>
      <c r="G36" s="10">
        <f>G25</f>
        <v>0</v>
      </c>
      <c r="H36" s="10">
        <f>H25</f>
        <v>15</v>
      </c>
      <c r="I36" s="10">
        <f>I25</f>
        <v>0</v>
      </c>
      <c r="J36" s="28"/>
    </row>
    <row r="37" spans="1:10" s="4" customFormat="1" ht="31.5" customHeight="1" x14ac:dyDescent="0.25">
      <c r="A37" s="112" t="s">
        <v>49</v>
      </c>
      <c r="B37" s="112"/>
      <c r="C37" s="112"/>
      <c r="D37" s="112"/>
      <c r="E37" s="112"/>
      <c r="F37" s="112"/>
      <c r="G37" s="112"/>
      <c r="H37" s="112"/>
      <c r="I37" s="112"/>
      <c r="J37" s="112"/>
    </row>
    <row r="38" spans="1:10" ht="84" customHeight="1" x14ac:dyDescent="0.25">
      <c r="A38" s="23" t="s">
        <v>31</v>
      </c>
      <c r="B38" s="24" t="s">
        <v>50</v>
      </c>
      <c r="C38" s="24" t="s">
        <v>52</v>
      </c>
      <c r="D38" s="8" t="s">
        <v>19</v>
      </c>
      <c r="E38" s="25">
        <f>F38</f>
        <v>0</v>
      </c>
      <c r="F38" s="25">
        <f t="shared" ref="F38" si="5">F39+F40</f>
        <v>0</v>
      </c>
      <c r="G38" s="25">
        <v>0</v>
      </c>
      <c r="H38" s="25">
        <f t="shared" ref="H38:H44" si="6">F38-G38</f>
        <v>0</v>
      </c>
      <c r="I38" s="25">
        <v>0</v>
      </c>
      <c r="J38" s="25"/>
    </row>
    <row r="39" spans="1:10" ht="94.5" x14ac:dyDescent="0.25">
      <c r="A39" s="11" t="s">
        <v>35</v>
      </c>
      <c r="B39" s="8" t="s">
        <v>13</v>
      </c>
      <c r="C39" s="8" t="s">
        <v>27</v>
      </c>
      <c r="D39" s="8" t="s">
        <v>19</v>
      </c>
      <c r="E39" s="9">
        <f>F39</f>
        <v>0</v>
      </c>
      <c r="F39" s="9">
        <v>0</v>
      </c>
      <c r="G39" s="9">
        <v>0</v>
      </c>
      <c r="H39" s="9">
        <f t="shared" si="6"/>
        <v>0</v>
      </c>
      <c r="I39" s="9">
        <v>0</v>
      </c>
      <c r="J39" s="9"/>
    </row>
    <row r="40" spans="1:10" ht="63" x14ac:dyDescent="0.25">
      <c r="A40" s="11" t="s">
        <v>36</v>
      </c>
      <c r="B40" s="8" t="s">
        <v>17</v>
      </c>
      <c r="C40" s="8" t="s">
        <v>53</v>
      </c>
      <c r="D40" s="8" t="s">
        <v>19</v>
      </c>
      <c r="E40" s="10">
        <f>F40</f>
        <v>0</v>
      </c>
      <c r="F40" s="10">
        <v>0</v>
      </c>
      <c r="G40" s="10">
        <v>0</v>
      </c>
      <c r="H40" s="10">
        <f t="shared" si="6"/>
        <v>0</v>
      </c>
      <c r="I40" s="10">
        <v>0</v>
      </c>
      <c r="J40" s="10"/>
    </row>
    <row r="41" spans="1:10" s="6" customFormat="1" ht="15.75" x14ac:dyDescent="0.25">
      <c r="A41" s="128" t="s">
        <v>84</v>
      </c>
      <c r="B41" s="128"/>
      <c r="C41" s="128"/>
      <c r="D41" s="59" t="s">
        <v>67</v>
      </c>
      <c r="E41" s="12">
        <f t="shared" ref="E41:F41" si="7">E38</f>
        <v>0</v>
      </c>
      <c r="F41" s="12">
        <f t="shared" si="7"/>
        <v>0</v>
      </c>
      <c r="G41" s="12">
        <v>0</v>
      </c>
      <c r="H41" s="12">
        <f t="shared" si="6"/>
        <v>0</v>
      </c>
      <c r="I41" s="12">
        <v>0</v>
      </c>
      <c r="J41" s="12"/>
    </row>
    <row r="42" spans="1:10" s="4" customFormat="1" ht="15.75" customHeight="1" x14ac:dyDescent="0.25">
      <c r="A42" s="130" t="s">
        <v>66</v>
      </c>
      <c r="B42" s="130"/>
      <c r="C42" s="130"/>
      <c r="D42" s="29"/>
      <c r="E42" s="30">
        <f>E41+E34+E22</f>
        <v>1093.56</v>
      </c>
      <c r="F42" s="30">
        <f>F41+F34+F22</f>
        <v>1093.56</v>
      </c>
      <c r="G42" s="62">
        <f>G34+G22</f>
        <v>1077.8599999999999</v>
      </c>
      <c r="H42" s="30">
        <f t="shared" si="6"/>
        <v>15.700000000000045</v>
      </c>
      <c r="I42" s="30">
        <f>G42/F42*100</f>
        <v>98.564322030798493</v>
      </c>
      <c r="J42" s="30"/>
    </row>
    <row r="43" spans="1:10" ht="15.75" x14ac:dyDescent="0.25">
      <c r="A43" s="130"/>
      <c r="B43" s="130"/>
      <c r="C43" s="130"/>
      <c r="D43" s="24" t="s">
        <v>67</v>
      </c>
      <c r="E43" s="25">
        <f>E42-E44</f>
        <v>1078.56</v>
      </c>
      <c r="F43" s="25">
        <f>F41+F35+F22</f>
        <v>1078.56</v>
      </c>
      <c r="G43" s="63">
        <f>G35+G22+G41</f>
        <v>1077.8599999999999</v>
      </c>
      <c r="H43" s="25">
        <f t="shared" si="6"/>
        <v>0.70000000000004547</v>
      </c>
      <c r="I43" s="25">
        <f>G43/F43*100</f>
        <v>99.935098650051913</v>
      </c>
      <c r="J43" s="25"/>
    </row>
    <row r="44" spans="1:10" ht="47.25" x14ac:dyDescent="0.25">
      <c r="A44" s="131"/>
      <c r="B44" s="131"/>
      <c r="C44" s="131"/>
      <c r="D44" s="24" t="s">
        <v>28</v>
      </c>
      <c r="E44" s="25">
        <v>15</v>
      </c>
      <c r="F44" s="25">
        <v>15</v>
      </c>
      <c r="G44" s="25">
        <v>0</v>
      </c>
      <c r="H44" s="25">
        <f t="shared" si="6"/>
        <v>15</v>
      </c>
      <c r="I44" s="25">
        <v>0</v>
      </c>
      <c r="J44" s="25"/>
    </row>
    <row r="45" spans="1:10" ht="15.75" x14ac:dyDescent="0.25">
      <c r="A45" s="132" t="s">
        <v>51</v>
      </c>
      <c r="B45" s="132"/>
      <c r="C45" s="132"/>
      <c r="D45" s="24"/>
      <c r="E45" s="25"/>
      <c r="F45" s="25"/>
      <c r="G45" s="25"/>
      <c r="H45" s="25"/>
      <c r="I45" s="25"/>
      <c r="J45" s="25"/>
    </row>
    <row r="46" spans="1:10" ht="31.5" x14ac:dyDescent="0.25">
      <c r="A46" s="132" t="s">
        <v>90</v>
      </c>
      <c r="B46" s="132"/>
      <c r="C46" s="132"/>
      <c r="D46" s="8" t="s">
        <v>19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/>
    </row>
    <row r="47" spans="1:10" ht="47.25" customHeight="1" x14ac:dyDescent="0.25">
      <c r="A47" s="132" t="s">
        <v>22</v>
      </c>
      <c r="B47" s="132"/>
      <c r="C47" s="132"/>
      <c r="D47" s="8" t="s">
        <v>67</v>
      </c>
      <c r="E47" s="25">
        <f>E22</f>
        <v>978.56</v>
      </c>
      <c r="F47" s="61">
        <f>F22</f>
        <v>978.56</v>
      </c>
      <c r="G47" s="63">
        <f>G22</f>
        <v>978.56</v>
      </c>
      <c r="H47" s="25">
        <f>F47-G47</f>
        <v>0</v>
      </c>
      <c r="I47" s="25">
        <f>G47/F47*100</f>
        <v>100</v>
      </c>
      <c r="J47" s="25"/>
    </row>
    <row r="48" spans="1:10" ht="15.75" x14ac:dyDescent="0.25">
      <c r="A48" s="139" t="s">
        <v>27</v>
      </c>
      <c r="B48" s="139"/>
      <c r="C48" s="139"/>
      <c r="D48" s="24" t="s">
        <v>67</v>
      </c>
      <c r="E48" s="9">
        <v>30</v>
      </c>
      <c r="F48" s="9">
        <v>30</v>
      </c>
      <c r="G48" s="9">
        <v>30</v>
      </c>
      <c r="H48" s="9">
        <f>F48-G48</f>
        <v>0</v>
      </c>
      <c r="I48" s="9">
        <f>G48/F48*100</f>
        <v>100</v>
      </c>
      <c r="J48" s="28"/>
    </row>
    <row r="49" spans="1:10" ht="47.25" x14ac:dyDescent="0.25">
      <c r="A49" s="139"/>
      <c r="B49" s="139"/>
      <c r="C49" s="139"/>
      <c r="D49" s="8" t="s">
        <v>28</v>
      </c>
      <c r="E49" s="10">
        <f>E36</f>
        <v>15</v>
      </c>
      <c r="F49" s="10">
        <f>F36</f>
        <v>15</v>
      </c>
      <c r="G49" s="10">
        <f>G36</f>
        <v>0</v>
      </c>
      <c r="H49" s="10">
        <f>H36</f>
        <v>15</v>
      </c>
      <c r="I49" s="10">
        <v>0</v>
      </c>
      <c r="J49" s="35"/>
    </row>
    <row r="50" spans="1:10" ht="15.75" x14ac:dyDescent="0.25">
      <c r="A50" s="139"/>
      <c r="B50" s="139"/>
      <c r="C50" s="139"/>
      <c r="D50" s="8" t="s">
        <v>85</v>
      </c>
      <c r="E50" s="10">
        <f>E49+E48</f>
        <v>45</v>
      </c>
      <c r="F50" s="10">
        <f>F49+F48</f>
        <v>45</v>
      </c>
      <c r="G50" s="10">
        <f>G49+G48</f>
        <v>30</v>
      </c>
      <c r="H50" s="10">
        <f>H49+H48</f>
        <v>15</v>
      </c>
      <c r="I50" s="10">
        <f>G50/F50*100</f>
        <v>66.666666666666657</v>
      </c>
      <c r="J50" s="35"/>
    </row>
    <row r="51" spans="1:10" s="14" customFormat="1" ht="15.75" x14ac:dyDescent="0.25">
      <c r="A51" s="135" t="s">
        <v>26</v>
      </c>
      <c r="B51" s="135"/>
      <c r="C51" s="135"/>
      <c r="D51" s="8" t="s">
        <v>67</v>
      </c>
      <c r="E51" s="32">
        <f t="shared" ref="E51:F51" si="8">E32</f>
        <v>70</v>
      </c>
      <c r="F51" s="32">
        <f t="shared" si="8"/>
        <v>70</v>
      </c>
      <c r="G51" s="32">
        <f>G32</f>
        <v>69.3</v>
      </c>
      <c r="H51" s="32">
        <f>F51-G51</f>
        <v>0.70000000000000284</v>
      </c>
      <c r="I51" s="32">
        <f>G51/F51*100</f>
        <v>99</v>
      </c>
      <c r="J51" s="32"/>
    </row>
    <row r="52" spans="1:10" s="14" customFormat="1" ht="31.5" x14ac:dyDescent="0.25">
      <c r="A52" s="136" t="s">
        <v>53</v>
      </c>
      <c r="B52" s="136"/>
      <c r="C52" s="136"/>
      <c r="D52" s="8" t="s">
        <v>19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/>
    </row>
    <row r="53" spans="1:10" ht="31.5" x14ac:dyDescent="0.25">
      <c r="A53" s="137" t="s">
        <v>69</v>
      </c>
      <c r="B53" s="137"/>
      <c r="C53" s="137"/>
      <c r="D53" s="8" t="s">
        <v>19</v>
      </c>
      <c r="E53" s="41">
        <v>0</v>
      </c>
      <c r="F53" s="42">
        <v>0</v>
      </c>
      <c r="G53" s="42">
        <v>0</v>
      </c>
      <c r="H53" s="42">
        <v>0</v>
      </c>
      <c r="I53" s="42">
        <v>0</v>
      </c>
      <c r="J53" s="40"/>
    </row>
    <row r="54" spans="1:10" ht="31.5" x14ac:dyDescent="0.25">
      <c r="A54" s="137" t="s">
        <v>71</v>
      </c>
      <c r="B54" s="137"/>
      <c r="C54" s="137"/>
      <c r="D54" s="8" t="s">
        <v>19</v>
      </c>
      <c r="E54" s="41">
        <v>0</v>
      </c>
      <c r="F54" s="42">
        <v>0</v>
      </c>
      <c r="G54" s="42">
        <v>0</v>
      </c>
      <c r="H54" s="42">
        <v>0</v>
      </c>
      <c r="I54" s="42">
        <v>0</v>
      </c>
      <c r="J54" s="40"/>
    </row>
    <row r="55" spans="1:10" ht="15.75" x14ac:dyDescent="0.25">
      <c r="A55" s="43"/>
      <c r="B55" s="43"/>
      <c r="C55" s="43"/>
      <c r="D55" s="43"/>
      <c r="E55" s="44"/>
      <c r="F55" s="45"/>
      <c r="G55" s="45"/>
      <c r="H55" s="45"/>
      <c r="I55" s="45"/>
      <c r="J55" s="46"/>
    </row>
    <row r="56" spans="1:10" ht="15.75" x14ac:dyDescent="0.25">
      <c r="A56" s="43"/>
      <c r="B56" s="43"/>
      <c r="C56" s="43"/>
      <c r="D56" s="43"/>
      <c r="E56" s="44"/>
      <c r="F56" s="45"/>
      <c r="G56" s="45"/>
      <c r="H56" s="45"/>
      <c r="I56" s="45"/>
      <c r="J56" s="46"/>
    </row>
    <row r="57" spans="1:10" s="51" customFormat="1" ht="33" customHeight="1" x14ac:dyDescent="0.25">
      <c r="A57" s="134" t="s">
        <v>89</v>
      </c>
      <c r="B57" s="134"/>
      <c r="C57" s="110" t="s">
        <v>92</v>
      </c>
      <c r="D57" s="110"/>
      <c r="E57" s="48"/>
      <c r="F57" s="49"/>
      <c r="G57" s="50" t="s">
        <v>64</v>
      </c>
      <c r="H57" s="50"/>
      <c r="I57" s="49"/>
      <c r="J57" s="49" t="s">
        <v>65</v>
      </c>
    </row>
    <row r="59" spans="1:10" ht="47.25" x14ac:dyDescent="0.25">
      <c r="B59" s="52" t="s">
        <v>22</v>
      </c>
      <c r="C59" s="51" t="s">
        <v>72</v>
      </c>
      <c r="D59" s="51"/>
      <c r="F59" s="125" t="s">
        <v>78</v>
      </c>
      <c r="G59" s="125"/>
      <c r="H59" s="125"/>
      <c r="I59" s="2" t="s">
        <v>80</v>
      </c>
      <c r="J59" s="2" t="s">
        <v>82</v>
      </c>
    </row>
    <row r="60" spans="1:10" ht="15.75" x14ac:dyDescent="0.25">
      <c r="B60" s="124" t="s">
        <v>27</v>
      </c>
      <c r="C60" s="51"/>
      <c r="D60" s="51"/>
      <c r="F60" s="126" t="s">
        <v>79</v>
      </c>
      <c r="G60" s="126"/>
      <c r="H60" s="126"/>
      <c r="I60" s="57" t="s">
        <v>81</v>
      </c>
      <c r="J60" s="57" t="s">
        <v>83</v>
      </c>
    </row>
    <row r="61" spans="1:10" ht="15.75" x14ac:dyDescent="0.25">
      <c r="B61" s="124"/>
      <c r="C61" s="51" t="s">
        <v>73</v>
      </c>
      <c r="D61" s="51"/>
      <c r="F61" s="127" t="s">
        <v>78</v>
      </c>
      <c r="G61" s="127"/>
      <c r="H61" s="127"/>
      <c r="I61" s="47" t="s">
        <v>80</v>
      </c>
      <c r="J61" s="47" t="s">
        <v>82</v>
      </c>
    </row>
    <row r="62" spans="1:10" ht="15.75" x14ac:dyDescent="0.25">
      <c r="B62" s="56"/>
      <c r="C62" s="51"/>
      <c r="D62" s="51"/>
      <c r="F62" s="140" t="s">
        <v>79</v>
      </c>
      <c r="G62" s="140"/>
      <c r="H62" s="140"/>
      <c r="I62" s="58" t="s">
        <v>81</v>
      </c>
      <c r="J62" s="58" t="s">
        <v>83</v>
      </c>
    </row>
    <row r="63" spans="1:10" ht="15.75" x14ac:dyDescent="0.25">
      <c r="B63" s="53" t="s">
        <v>26</v>
      </c>
      <c r="C63" s="51" t="s">
        <v>74</v>
      </c>
      <c r="D63" s="51"/>
      <c r="F63" s="127" t="s">
        <v>78</v>
      </c>
      <c r="G63" s="127"/>
      <c r="H63" s="127"/>
      <c r="I63" s="47" t="s">
        <v>80</v>
      </c>
      <c r="J63" s="47" t="s">
        <v>82</v>
      </c>
    </row>
    <row r="64" spans="1:10" ht="15.75" x14ac:dyDescent="0.25">
      <c r="B64" s="53"/>
      <c r="C64" s="51"/>
      <c r="D64" s="51"/>
      <c r="F64" s="126" t="s">
        <v>79</v>
      </c>
      <c r="G64" s="126"/>
      <c r="H64" s="126"/>
      <c r="I64" s="57" t="s">
        <v>81</v>
      </c>
      <c r="J64" s="57" t="s">
        <v>83</v>
      </c>
    </row>
    <row r="65" spans="2:10" ht="15.75" x14ac:dyDescent="0.25">
      <c r="B65" s="54" t="s">
        <v>53</v>
      </c>
      <c r="C65" s="51" t="s">
        <v>75</v>
      </c>
      <c r="D65" s="51"/>
      <c r="F65" s="127" t="s">
        <v>78</v>
      </c>
      <c r="G65" s="127"/>
      <c r="H65" s="127"/>
      <c r="I65" s="47" t="s">
        <v>80</v>
      </c>
      <c r="J65" s="47" t="s">
        <v>82</v>
      </c>
    </row>
    <row r="66" spans="2:10" ht="15.75" x14ac:dyDescent="0.25">
      <c r="B66" s="54"/>
      <c r="C66" s="51"/>
      <c r="D66" s="51"/>
      <c r="F66" s="140" t="s">
        <v>79</v>
      </c>
      <c r="G66" s="140"/>
      <c r="H66" s="140"/>
      <c r="I66" s="58" t="s">
        <v>81</v>
      </c>
      <c r="J66" s="58" t="s">
        <v>83</v>
      </c>
    </row>
    <row r="67" spans="2:10" ht="31.5" x14ac:dyDescent="0.25">
      <c r="B67" s="55" t="s">
        <v>69</v>
      </c>
      <c r="C67" s="51" t="s">
        <v>76</v>
      </c>
      <c r="D67" s="51"/>
      <c r="F67" s="127" t="s">
        <v>78</v>
      </c>
      <c r="G67" s="127"/>
      <c r="H67" s="127"/>
      <c r="I67" s="47" t="s">
        <v>80</v>
      </c>
      <c r="J67" s="47" t="s">
        <v>82</v>
      </c>
    </row>
    <row r="68" spans="2:10" ht="15.75" x14ac:dyDescent="0.25">
      <c r="B68" s="55"/>
      <c r="C68" s="51"/>
      <c r="D68" s="51"/>
      <c r="F68" s="140" t="s">
        <v>79</v>
      </c>
      <c r="G68" s="140"/>
      <c r="H68" s="140"/>
      <c r="I68" s="58" t="s">
        <v>81</v>
      </c>
      <c r="J68" s="58" t="s">
        <v>83</v>
      </c>
    </row>
    <row r="69" spans="2:10" ht="15.75" x14ac:dyDescent="0.25">
      <c r="B69" s="55" t="s">
        <v>71</v>
      </c>
      <c r="C69" s="51" t="s">
        <v>77</v>
      </c>
      <c r="D69" s="51"/>
      <c r="F69" s="127" t="s">
        <v>78</v>
      </c>
      <c r="G69" s="127"/>
      <c r="H69" s="127"/>
      <c r="I69" s="47" t="s">
        <v>80</v>
      </c>
      <c r="J69" s="47" t="s">
        <v>82</v>
      </c>
    </row>
    <row r="70" spans="2:10" x14ac:dyDescent="0.25">
      <c r="F70" s="140" t="s">
        <v>79</v>
      </c>
      <c r="G70" s="140"/>
      <c r="H70" s="140"/>
      <c r="I70" s="58" t="s">
        <v>81</v>
      </c>
      <c r="J70" s="58" t="s">
        <v>83</v>
      </c>
    </row>
  </sheetData>
  <mergeCells count="54">
    <mergeCell ref="F69:H69"/>
    <mergeCell ref="F70:H70"/>
    <mergeCell ref="F62:H62"/>
    <mergeCell ref="F63:H63"/>
    <mergeCell ref="F64:H64"/>
    <mergeCell ref="F65:H65"/>
    <mergeCell ref="F66:H66"/>
    <mergeCell ref="F67:H67"/>
    <mergeCell ref="F68:H68"/>
    <mergeCell ref="A51:C51"/>
    <mergeCell ref="A52:C52"/>
    <mergeCell ref="C57:D57"/>
    <mergeCell ref="J9:J11"/>
    <mergeCell ref="A53:C53"/>
    <mergeCell ref="A54:C54"/>
    <mergeCell ref="D22:D23"/>
    <mergeCell ref="E22:E23"/>
    <mergeCell ref="F22:F23"/>
    <mergeCell ref="I22:I23"/>
    <mergeCell ref="A47:C47"/>
    <mergeCell ref="A48:C50"/>
    <mergeCell ref="F9:F11"/>
    <mergeCell ref="A5:F5"/>
    <mergeCell ref="B60:B61"/>
    <mergeCell ref="F59:H59"/>
    <mergeCell ref="F60:H60"/>
    <mergeCell ref="F61:H61"/>
    <mergeCell ref="A22:A23"/>
    <mergeCell ref="B22:C23"/>
    <mergeCell ref="A34:C36"/>
    <mergeCell ref="A41:C41"/>
    <mergeCell ref="A42:C43"/>
    <mergeCell ref="A44:C44"/>
    <mergeCell ref="A45:C45"/>
    <mergeCell ref="A46:C46"/>
    <mergeCell ref="G22:G23"/>
    <mergeCell ref="H22:H23"/>
    <mergeCell ref="A57:B57"/>
    <mergeCell ref="A1:C1"/>
    <mergeCell ref="A3:J3"/>
    <mergeCell ref="A37:J37"/>
    <mergeCell ref="D9:D11"/>
    <mergeCell ref="C9:C11"/>
    <mergeCell ref="B9:B11"/>
    <mergeCell ref="A24:J24"/>
    <mergeCell ref="A9:A11"/>
    <mergeCell ref="A13:J13"/>
    <mergeCell ref="A14:J14"/>
    <mergeCell ref="H10:H11"/>
    <mergeCell ref="I10:I11"/>
    <mergeCell ref="E9:E11"/>
    <mergeCell ref="G9:G11"/>
    <mergeCell ref="H9:I9"/>
    <mergeCell ref="J22:J23"/>
  </mergeCells>
  <pageMargins left="0.31496062992125984" right="0.31496062992125984" top="0.39370078740157483" bottom="0.39370078740157483" header="0.31496062992125984" footer="0.31496062992125984"/>
  <pageSetup paperSize="9" scale="78" fitToHeight="5" orientation="landscape" useFirstPageNumber="1" r:id="rId1"/>
  <headerFooter>
    <oddHeader>&amp;C&amp;P</oddHeader>
  </headerFooter>
  <rowBreaks count="2" manualBreakCount="2">
    <brk id="18" max="16383" man="1"/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9" workbookViewId="0">
      <selection activeCell="H24" sqref="H24:K24"/>
    </sheetView>
  </sheetViews>
  <sheetFormatPr defaultRowHeight="15" x14ac:dyDescent="0.25"/>
  <cols>
    <col min="1" max="1" width="4.28515625" customWidth="1"/>
    <col min="2" max="2" width="31.140625" customWidth="1"/>
    <col min="3" max="3" width="21.5703125" customWidth="1"/>
    <col min="9" max="9" width="10" bestFit="1" customWidth="1"/>
    <col min="10" max="10" width="13.42578125" customWidth="1"/>
  </cols>
  <sheetData>
    <row r="1" spans="1:11" x14ac:dyDescent="0.2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1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</row>
    <row r="4" spans="1:11" x14ac:dyDescent="0.25">
      <c r="A4" s="66"/>
      <c r="B4" s="67"/>
      <c r="C4" s="67"/>
      <c r="D4" s="67"/>
      <c r="E4" s="67"/>
      <c r="F4" s="67"/>
      <c r="G4" s="67"/>
      <c r="H4" s="67"/>
      <c r="I4" s="67"/>
      <c r="J4" s="67"/>
    </row>
    <row r="5" spans="1:11" x14ac:dyDescent="0.25">
      <c r="A5" s="68" t="s">
        <v>95</v>
      </c>
      <c r="B5" s="68" t="s">
        <v>96</v>
      </c>
      <c r="C5" s="68"/>
      <c r="D5" s="68" t="s">
        <v>97</v>
      </c>
      <c r="E5" s="152" t="s">
        <v>98</v>
      </c>
      <c r="F5" s="154" t="s">
        <v>99</v>
      </c>
      <c r="G5" s="155"/>
      <c r="H5" s="154" t="s">
        <v>100</v>
      </c>
      <c r="I5" s="155"/>
      <c r="J5" s="152" t="s">
        <v>101</v>
      </c>
    </row>
    <row r="6" spans="1:11" ht="38.25" x14ac:dyDescent="0.25">
      <c r="A6" s="69"/>
      <c r="B6" s="69" t="s">
        <v>102</v>
      </c>
      <c r="C6" s="69" t="s">
        <v>103</v>
      </c>
      <c r="D6" s="69" t="s">
        <v>104</v>
      </c>
      <c r="E6" s="153"/>
      <c r="F6" s="156"/>
      <c r="G6" s="157"/>
      <c r="H6" s="70"/>
      <c r="I6" s="71"/>
      <c r="J6" s="153"/>
    </row>
    <row r="7" spans="1:11" ht="76.5" x14ac:dyDescent="0.25">
      <c r="A7" s="69"/>
      <c r="B7" s="72"/>
      <c r="C7" s="72"/>
      <c r="D7" s="72"/>
      <c r="E7" s="153"/>
      <c r="F7" s="68" t="s">
        <v>105</v>
      </c>
      <c r="G7" s="68" t="s">
        <v>106</v>
      </c>
      <c r="H7" s="73" t="s">
        <v>107</v>
      </c>
      <c r="I7" s="68" t="s">
        <v>108</v>
      </c>
      <c r="J7" s="153"/>
    </row>
    <row r="8" spans="1:11" x14ac:dyDescent="0.25">
      <c r="A8" s="74">
        <v>1</v>
      </c>
      <c r="B8" s="74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</row>
    <row r="9" spans="1:11" x14ac:dyDescent="0.25">
      <c r="A9" s="75"/>
      <c r="B9" s="158" t="s">
        <v>109</v>
      </c>
      <c r="C9" s="158"/>
      <c r="D9" s="158"/>
      <c r="E9" s="158"/>
      <c r="F9" s="158"/>
      <c r="G9" s="158"/>
      <c r="H9" s="158"/>
      <c r="I9" s="158"/>
      <c r="J9" s="159"/>
      <c r="K9" s="76"/>
    </row>
    <row r="10" spans="1:11" s="89" customFormat="1" ht="33.75" customHeight="1" x14ac:dyDescent="0.25">
      <c r="A10" s="147" t="s">
        <v>116</v>
      </c>
      <c r="B10" s="148"/>
      <c r="C10" s="148"/>
      <c r="D10" s="148"/>
      <c r="E10" s="148"/>
      <c r="F10" s="148"/>
      <c r="G10" s="148"/>
      <c r="H10" s="148"/>
      <c r="I10" s="148"/>
      <c r="J10" s="149"/>
      <c r="K10" s="88"/>
    </row>
    <row r="11" spans="1:11" ht="45" customHeight="1" x14ac:dyDescent="0.25">
      <c r="A11" s="78" t="s">
        <v>2</v>
      </c>
      <c r="B11" s="87" t="s">
        <v>117</v>
      </c>
      <c r="C11" s="79" t="s">
        <v>88</v>
      </c>
      <c r="D11" s="80" t="s">
        <v>132</v>
      </c>
      <c r="E11" s="81">
        <v>35</v>
      </c>
      <c r="F11" s="74">
        <v>5</v>
      </c>
      <c r="G11" s="74">
        <v>5</v>
      </c>
      <c r="H11" s="74">
        <f>G11-F11</f>
        <v>0</v>
      </c>
      <c r="I11" s="74">
        <f>G11/F11*100</f>
        <v>100</v>
      </c>
      <c r="J11" s="74"/>
    </row>
    <row r="12" spans="1:11" ht="156" customHeight="1" x14ac:dyDescent="0.25">
      <c r="A12" s="78" t="s">
        <v>15</v>
      </c>
      <c r="B12" s="87" t="s">
        <v>118</v>
      </c>
      <c r="C12" s="79" t="s">
        <v>16</v>
      </c>
      <c r="D12" s="80" t="s">
        <v>132</v>
      </c>
      <c r="E12" s="81">
        <v>0</v>
      </c>
      <c r="F12" s="74">
        <v>2</v>
      </c>
      <c r="G12" s="74">
        <v>3</v>
      </c>
      <c r="H12" s="74">
        <f>G12-F12</f>
        <v>1</v>
      </c>
      <c r="I12" s="74">
        <f>G12/F12*100</f>
        <v>150</v>
      </c>
      <c r="J12" s="82" t="s">
        <v>136</v>
      </c>
    </row>
    <row r="13" spans="1:11" ht="39.75" customHeight="1" x14ac:dyDescent="0.25">
      <c r="A13" s="147" t="s">
        <v>119</v>
      </c>
      <c r="B13" s="148"/>
      <c r="C13" s="148"/>
      <c r="D13" s="148"/>
      <c r="E13" s="148"/>
      <c r="F13" s="148"/>
      <c r="G13" s="148"/>
      <c r="H13" s="148"/>
      <c r="I13" s="148"/>
      <c r="J13" s="149"/>
      <c r="K13" s="77"/>
    </row>
    <row r="14" spans="1:11" ht="43.5" customHeight="1" x14ac:dyDescent="0.25">
      <c r="A14" s="86" t="s">
        <v>6</v>
      </c>
      <c r="B14" s="87" t="s">
        <v>120</v>
      </c>
      <c r="C14" s="79" t="s">
        <v>128</v>
      </c>
      <c r="D14" s="82" t="s">
        <v>134</v>
      </c>
      <c r="E14" s="82">
        <v>163</v>
      </c>
      <c r="F14" s="82">
        <v>189</v>
      </c>
      <c r="G14" s="82">
        <v>185</v>
      </c>
      <c r="H14" s="68">
        <f>G14-F14</f>
        <v>-4</v>
      </c>
      <c r="I14" s="109">
        <f>G14/F14*100</f>
        <v>97.883597883597886</v>
      </c>
      <c r="J14" s="68"/>
    </row>
    <row r="15" spans="1:11" ht="71.25" customHeight="1" x14ac:dyDescent="0.25">
      <c r="A15" s="86" t="s">
        <v>7</v>
      </c>
      <c r="B15" s="87" t="s">
        <v>121</v>
      </c>
      <c r="C15" s="79" t="s">
        <v>129</v>
      </c>
      <c r="D15" s="82" t="s">
        <v>110</v>
      </c>
      <c r="E15" s="82">
        <v>100</v>
      </c>
      <c r="F15" s="82">
        <v>100</v>
      </c>
      <c r="G15" s="82">
        <v>100</v>
      </c>
      <c r="H15" s="82">
        <f>G15-F15</f>
        <v>0</v>
      </c>
      <c r="I15" s="82">
        <f>G15/F15*100</f>
        <v>100</v>
      </c>
      <c r="J15" s="82"/>
    </row>
    <row r="16" spans="1:11" ht="160.5" customHeight="1" x14ac:dyDescent="0.25">
      <c r="A16" s="78" t="s">
        <v>8</v>
      </c>
      <c r="B16" s="87" t="s">
        <v>122</v>
      </c>
      <c r="C16" s="79" t="s">
        <v>129</v>
      </c>
      <c r="D16" s="74" t="s">
        <v>110</v>
      </c>
      <c r="E16" s="100">
        <v>14</v>
      </c>
      <c r="F16" s="74">
        <v>14</v>
      </c>
      <c r="G16" s="74">
        <v>16.600000000000001</v>
      </c>
      <c r="H16" s="74">
        <f>G16-F16</f>
        <v>2.6000000000000014</v>
      </c>
      <c r="I16" s="101">
        <f>G16/F16*100</f>
        <v>118.57142857142857</v>
      </c>
      <c r="J16" s="82" t="s">
        <v>133</v>
      </c>
    </row>
    <row r="17" spans="1:11" s="89" customFormat="1" ht="37.5" customHeight="1" x14ac:dyDescent="0.25">
      <c r="A17" s="147" t="s">
        <v>123</v>
      </c>
      <c r="B17" s="148"/>
      <c r="C17" s="148"/>
      <c r="D17" s="148"/>
      <c r="E17" s="148"/>
      <c r="F17" s="148"/>
      <c r="G17" s="148"/>
      <c r="H17" s="148"/>
      <c r="I17" s="148"/>
      <c r="J17" s="149"/>
      <c r="K17" s="88"/>
    </row>
    <row r="18" spans="1:11" ht="114.75" x14ac:dyDescent="0.25">
      <c r="A18" s="78" t="s">
        <v>31</v>
      </c>
      <c r="B18" s="87" t="s">
        <v>124</v>
      </c>
      <c r="C18" s="79" t="s">
        <v>130</v>
      </c>
      <c r="D18" s="74" t="s">
        <v>132</v>
      </c>
      <c r="E18" s="81">
        <v>19</v>
      </c>
      <c r="F18" s="74">
        <v>23</v>
      </c>
      <c r="G18" s="74">
        <v>27</v>
      </c>
      <c r="H18" s="74">
        <f>G18-F18</f>
        <v>4</v>
      </c>
      <c r="I18" s="108">
        <f>G18/F18*100</f>
        <v>117.39130434782609</v>
      </c>
      <c r="J18" s="82" t="s">
        <v>139</v>
      </c>
    </row>
    <row r="19" spans="1:11" ht="204" customHeight="1" x14ac:dyDescent="0.25">
      <c r="A19" s="78" t="s">
        <v>35</v>
      </c>
      <c r="B19" s="87" t="s">
        <v>125</v>
      </c>
      <c r="C19" s="79" t="s">
        <v>131</v>
      </c>
      <c r="D19" s="74" t="s">
        <v>110</v>
      </c>
      <c r="E19" s="81">
        <v>12.8</v>
      </c>
      <c r="F19" s="74">
        <v>13.8</v>
      </c>
      <c r="G19" s="74">
        <v>12.4</v>
      </c>
      <c r="H19" s="74">
        <f>G19-F19</f>
        <v>-1.4000000000000004</v>
      </c>
      <c r="I19" s="108">
        <f>G19/F19*100</f>
        <v>89.85507246376811</v>
      </c>
      <c r="J19" s="82" t="s">
        <v>135</v>
      </c>
    </row>
    <row r="20" spans="1:11" x14ac:dyDescent="0.25">
      <c r="A20" s="150" t="s">
        <v>111</v>
      </c>
      <c r="B20" s="150"/>
      <c r="C20" s="150"/>
      <c r="D20" s="150"/>
      <c r="E20" s="150"/>
      <c r="F20" s="150"/>
      <c r="G20" s="150"/>
      <c r="H20" s="150"/>
      <c r="I20" s="150"/>
      <c r="J20" s="150"/>
    </row>
    <row r="21" spans="1:11" s="89" customFormat="1" ht="42" customHeight="1" x14ac:dyDescent="0.25">
      <c r="A21" s="141" t="s">
        <v>1</v>
      </c>
      <c r="B21" s="142"/>
      <c r="C21" s="142"/>
      <c r="D21" s="142"/>
      <c r="E21" s="142"/>
      <c r="F21" s="142"/>
      <c r="G21" s="142"/>
      <c r="H21" s="142"/>
      <c r="I21" s="142"/>
      <c r="J21" s="143"/>
      <c r="K21" s="88"/>
    </row>
    <row r="22" spans="1:11" ht="77.25" x14ac:dyDescent="0.25">
      <c r="A22" s="102">
        <v>1</v>
      </c>
      <c r="B22" s="87" t="s">
        <v>126</v>
      </c>
      <c r="C22" s="79" t="s">
        <v>16</v>
      </c>
      <c r="D22" s="82" t="s">
        <v>110</v>
      </c>
      <c r="E22" s="82">
        <v>44.5</v>
      </c>
      <c r="F22" s="82">
        <v>45</v>
      </c>
      <c r="G22" s="82">
        <v>52</v>
      </c>
      <c r="H22" s="82">
        <f>G22-F22</f>
        <v>7</v>
      </c>
      <c r="I22" s="104">
        <f>G22/F22*100</f>
        <v>115.55555555555554</v>
      </c>
      <c r="J22" s="103" t="s">
        <v>138</v>
      </c>
    </row>
    <row r="23" spans="1:11" ht="165.75" customHeight="1" x14ac:dyDescent="0.25">
      <c r="A23" s="90">
        <v>2</v>
      </c>
      <c r="B23" s="87" t="s">
        <v>127</v>
      </c>
      <c r="C23" s="87" t="s">
        <v>88</v>
      </c>
      <c r="D23" s="97" t="s">
        <v>110</v>
      </c>
      <c r="E23" s="98">
        <v>30</v>
      </c>
      <c r="F23" s="98">
        <v>30</v>
      </c>
      <c r="G23" s="98">
        <v>36</v>
      </c>
      <c r="H23" s="99">
        <f>G23-F23</f>
        <v>6</v>
      </c>
      <c r="I23" s="99">
        <f>G23/F23*100</f>
        <v>120</v>
      </c>
      <c r="J23" s="98" t="s">
        <v>137</v>
      </c>
    </row>
    <row r="24" spans="1:11" ht="42" customHeight="1" x14ac:dyDescent="0.25">
      <c r="A24" s="144" t="s">
        <v>112</v>
      </c>
      <c r="B24" s="144"/>
      <c r="C24" s="144" t="s">
        <v>113</v>
      </c>
      <c r="D24" s="144"/>
      <c r="E24" s="144"/>
      <c r="F24" s="144"/>
      <c r="G24" s="144"/>
      <c r="H24" s="145" t="s">
        <v>114</v>
      </c>
      <c r="I24" s="145"/>
      <c r="J24" s="145"/>
      <c r="K24" s="145"/>
    </row>
    <row r="25" spans="1:11" ht="21" customHeight="1" x14ac:dyDescent="0.25">
      <c r="A25" s="83"/>
      <c r="B25" s="83"/>
      <c r="C25" s="83"/>
      <c r="D25" s="83"/>
      <c r="E25" s="83"/>
      <c r="F25" s="83"/>
      <c r="G25" s="83"/>
      <c r="H25" s="84"/>
      <c r="I25" s="84"/>
      <c r="J25" s="84"/>
      <c r="K25" s="84"/>
    </row>
    <row r="26" spans="1:11" ht="38.25" x14ac:dyDescent="0.25">
      <c r="A26" s="77"/>
      <c r="B26" s="92" t="s">
        <v>22</v>
      </c>
      <c r="C26" s="85" t="s">
        <v>72</v>
      </c>
      <c r="D26" s="85"/>
      <c r="E26" s="91"/>
      <c r="F26" s="125" t="s">
        <v>78</v>
      </c>
      <c r="G26" s="125"/>
      <c r="H26" s="125"/>
      <c r="I26" s="2" t="s">
        <v>80</v>
      </c>
      <c r="J26" s="2" t="s">
        <v>82</v>
      </c>
      <c r="K26" s="77"/>
    </row>
    <row r="27" spans="1:11" ht="15.75" customHeight="1" x14ac:dyDescent="0.25">
      <c r="B27" s="146" t="s">
        <v>27</v>
      </c>
      <c r="C27" s="85"/>
      <c r="D27" s="85"/>
      <c r="E27" s="91"/>
      <c r="F27" s="126" t="s">
        <v>79</v>
      </c>
      <c r="G27" s="126"/>
      <c r="H27" s="126"/>
      <c r="I27" s="57" t="s">
        <v>81</v>
      </c>
      <c r="J27" s="57" t="s">
        <v>83</v>
      </c>
    </row>
    <row r="28" spans="1:11" x14ac:dyDescent="0.25">
      <c r="B28" s="146"/>
      <c r="C28" s="85" t="s">
        <v>73</v>
      </c>
      <c r="D28" s="85"/>
      <c r="E28" s="91"/>
      <c r="F28" s="127" t="s">
        <v>78</v>
      </c>
      <c r="G28" s="127"/>
      <c r="H28" s="127"/>
      <c r="I28" s="47" t="s">
        <v>80</v>
      </c>
      <c r="J28" s="47" t="s">
        <v>82</v>
      </c>
    </row>
    <row r="29" spans="1:11" x14ac:dyDescent="0.25">
      <c r="B29" s="93"/>
      <c r="C29" s="85"/>
      <c r="D29" s="85"/>
      <c r="E29" s="91"/>
      <c r="F29" s="140" t="s">
        <v>79</v>
      </c>
      <c r="G29" s="140"/>
      <c r="H29" s="140"/>
      <c r="I29" s="58" t="s">
        <v>81</v>
      </c>
      <c r="J29" s="58" t="s">
        <v>83</v>
      </c>
    </row>
    <row r="30" spans="1:11" x14ac:dyDescent="0.25">
      <c r="B30" s="94" t="s">
        <v>26</v>
      </c>
      <c r="C30" s="85" t="s">
        <v>74</v>
      </c>
      <c r="D30" s="85"/>
      <c r="E30" s="91"/>
      <c r="F30" s="127" t="s">
        <v>78</v>
      </c>
      <c r="G30" s="127"/>
      <c r="H30" s="127"/>
      <c r="I30" s="47" t="s">
        <v>80</v>
      </c>
      <c r="J30" s="47" t="s">
        <v>82</v>
      </c>
    </row>
    <row r="31" spans="1:11" x14ac:dyDescent="0.25">
      <c r="B31" s="94"/>
      <c r="C31" s="85"/>
      <c r="D31" s="85"/>
      <c r="E31" s="91"/>
      <c r="F31" s="126" t="s">
        <v>79</v>
      </c>
      <c r="G31" s="126"/>
      <c r="H31" s="126"/>
      <c r="I31" s="57" t="s">
        <v>81</v>
      </c>
      <c r="J31" s="57" t="s">
        <v>83</v>
      </c>
    </row>
    <row r="32" spans="1:11" x14ac:dyDescent="0.25">
      <c r="B32" s="95" t="s">
        <v>53</v>
      </c>
      <c r="C32" s="85" t="s">
        <v>75</v>
      </c>
      <c r="D32" s="85"/>
      <c r="E32" s="91"/>
      <c r="F32" s="127" t="s">
        <v>78</v>
      </c>
      <c r="G32" s="127"/>
      <c r="H32" s="127"/>
      <c r="I32" s="47" t="s">
        <v>80</v>
      </c>
      <c r="J32" s="47" t="s">
        <v>82</v>
      </c>
    </row>
    <row r="33" spans="2:10" x14ac:dyDescent="0.25">
      <c r="B33" s="95"/>
      <c r="C33" s="85"/>
      <c r="D33" s="85"/>
      <c r="E33" s="91"/>
      <c r="F33" s="140" t="s">
        <v>79</v>
      </c>
      <c r="G33" s="140"/>
      <c r="H33" s="140"/>
      <c r="I33" s="58" t="s">
        <v>81</v>
      </c>
      <c r="J33" s="58" t="s">
        <v>83</v>
      </c>
    </row>
    <row r="34" spans="2:10" ht="26.25" x14ac:dyDescent="0.25">
      <c r="B34" s="96" t="s">
        <v>69</v>
      </c>
      <c r="C34" s="85" t="s">
        <v>76</v>
      </c>
      <c r="D34" s="85"/>
      <c r="E34" s="91"/>
      <c r="F34" s="127" t="s">
        <v>78</v>
      </c>
      <c r="G34" s="127"/>
      <c r="H34" s="127"/>
      <c r="I34" s="47" t="s">
        <v>80</v>
      </c>
      <c r="J34" s="47" t="s">
        <v>82</v>
      </c>
    </row>
    <row r="35" spans="2:10" x14ac:dyDescent="0.25">
      <c r="B35" s="96"/>
      <c r="C35" s="85"/>
      <c r="D35" s="85"/>
      <c r="E35" s="91"/>
      <c r="F35" s="140" t="s">
        <v>79</v>
      </c>
      <c r="G35" s="140"/>
      <c r="H35" s="140"/>
      <c r="I35" s="58" t="s">
        <v>81</v>
      </c>
      <c r="J35" s="58" t="s">
        <v>83</v>
      </c>
    </row>
    <row r="36" spans="2:10" x14ac:dyDescent="0.25">
      <c r="B36" s="96" t="s">
        <v>71</v>
      </c>
      <c r="C36" s="85" t="s">
        <v>77</v>
      </c>
      <c r="D36" s="85"/>
      <c r="E36" s="91"/>
      <c r="F36" s="127" t="s">
        <v>78</v>
      </c>
      <c r="G36" s="127"/>
      <c r="H36" s="127"/>
      <c r="I36" s="47" t="s">
        <v>80</v>
      </c>
      <c r="J36" s="47" t="s">
        <v>82</v>
      </c>
    </row>
    <row r="37" spans="2:10" x14ac:dyDescent="0.25">
      <c r="E37" s="1"/>
      <c r="F37" s="140" t="s">
        <v>79</v>
      </c>
      <c r="G37" s="140"/>
      <c r="H37" s="140"/>
      <c r="I37" s="58" t="s">
        <v>81</v>
      </c>
      <c r="J37" s="58" t="s">
        <v>83</v>
      </c>
    </row>
  </sheetData>
  <mergeCells count="27">
    <mergeCell ref="B9:J9"/>
    <mergeCell ref="A1:J3"/>
    <mergeCell ref="E5:E7"/>
    <mergeCell ref="F5:G6"/>
    <mergeCell ref="H5:I5"/>
    <mergeCell ref="J5:J7"/>
    <mergeCell ref="F36:H36"/>
    <mergeCell ref="A10:J10"/>
    <mergeCell ref="A13:J13"/>
    <mergeCell ref="A17:J17"/>
    <mergeCell ref="A20:J20"/>
    <mergeCell ref="A21:J21"/>
    <mergeCell ref="A24:B24"/>
    <mergeCell ref="C24:G24"/>
    <mergeCell ref="H24:K24"/>
    <mergeCell ref="F37:H37"/>
    <mergeCell ref="F26:H26"/>
    <mergeCell ref="B27:B28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Финансирование до 2020 года</vt:lpstr>
      <vt:lpstr>показатели</vt:lpstr>
      <vt:lpstr>'Финансирование до 2020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Хорошавина Татьяна Александровна</cp:lastModifiedBy>
  <cp:lastPrinted>2015-01-16T03:46:09Z</cp:lastPrinted>
  <dcterms:created xsi:type="dcterms:W3CDTF">2013-07-10T04:03:40Z</dcterms:created>
  <dcterms:modified xsi:type="dcterms:W3CDTF">2015-01-20T04:56:43Z</dcterms:modified>
</cp:coreProperties>
</file>