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85" windowWidth="15120" windowHeight="783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</definedNames>
  <calcPr calcId="145621"/>
</workbook>
</file>

<file path=xl/calcChain.xml><?xml version="1.0" encoding="utf-8"?>
<calcChain xmlns="http://schemas.openxmlformats.org/spreadsheetml/2006/main">
  <c r="K62" i="1" l="1"/>
  <c r="J62" i="1"/>
  <c r="H62" i="1"/>
  <c r="G62" i="1"/>
  <c r="F62" i="1"/>
  <c r="K61" i="1"/>
  <c r="J61" i="1"/>
  <c r="H61" i="1"/>
  <c r="G61" i="1"/>
  <c r="F61" i="1"/>
  <c r="K60" i="1"/>
  <c r="J60" i="1"/>
  <c r="H60" i="1"/>
  <c r="G60" i="1"/>
  <c r="F60" i="1"/>
  <c r="K56" i="1"/>
  <c r="H56" i="1"/>
  <c r="G56" i="1"/>
  <c r="F56" i="1"/>
  <c r="K53" i="1"/>
  <c r="H53" i="1"/>
  <c r="G53" i="1"/>
  <c r="F53" i="1"/>
  <c r="K50" i="1"/>
  <c r="H50" i="1"/>
  <c r="G50" i="1"/>
  <c r="F50" i="1"/>
  <c r="J25" i="1"/>
  <c r="H25" i="1"/>
  <c r="G25" i="1"/>
  <c r="F25" i="1"/>
  <c r="J23" i="1"/>
  <c r="H23" i="1"/>
  <c r="G23" i="1"/>
  <c r="F23" i="1"/>
  <c r="K21" i="1"/>
  <c r="J21" i="1"/>
  <c r="H26" i="1"/>
  <c r="H21" i="1"/>
  <c r="G26" i="1"/>
  <c r="G21" i="1"/>
  <c r="F21" i="1"/>
  <c r="K32" i="1"/>
  <c r="J32" i="1"/>
  <c r="H32" i="1"/>
  <c r="G32" i="1"/>
  <c r="F32" i="1"/>
  <c r="H36" i="1"/>
  <c r="F65" i="1" l="1"/>
  <c r="F40" i="1"/>
  <c r="F39" i="1"/>
  <c r="F26" i="1" l="1"/>
  <c r="K52" i="1" l="1"/>
  <c r="K51" i="1"/>
  <c r="F57" i="1"/>
  <c r="F68" i="1" s="1"/>
  <c r="H57" i="1"/>
  <c r="H68" i="1" s="1"/>
  <c r="G57" i="1"/>
  <c r="K57" i="1" s="1"/>
  <c r="K54" i="1"/>
  <c r="J54" i="1"/>
  <c r="K48" i="1"/>
  <c r="J48" i="1"/>
  <c r="G68" i="1" l="1"/>
  <c r="K68" i="1"/>
  <c r="H35" i="1"/>
  <c r="J31" i="1" l="1"/>
  <c r="J51" i="1"/>
  <c r="J53" i="1" s="1"/>
  <c r="J52" i="1"/>
  <c r="J55" i="1"/>
  <c r="J56" i="1" s="1"/>
  <c r="J49" i="1"/>
  <c r="J50" i="1" s="1"/>
  <c r="J33" i="1"/>
  <c r="J34" i="1"/>
  <c r="J38" i="1"/>
  <c r="J30" i="1"/>
  <c r="J24" i="1"/>
  <c r="J22" i="1"/>
  <c r="J20" i="1"/>
  <c r="H72" i="1" l="1"/>
  <c r="G72" i="1"/>
  <c r="H73" i="1"/>
  <c r="G73" i="1"/>
  <c r="F72" i="1"/>
  <c r="H58" i="1"/>
  <c r="G58" i="1"/>
  <c r="F58" i="1"/>
  <c r="F69" i="1" s="1"/>
  <c r="H40" i="1"/>
  <c r="H65" i="1" s="1"/>
  <c r="G35" i="1"/>
  <c r="J35" i="1" s="1"/>
  <c r="G36" i="1"/>
  <c r="F36" i="1"/>
  <c r="K31" i="1"/>
  <c r="J58" i="1" l="1"/>
  <c r="J72" i="1"/>
  <c r="J68" i="1"/>
  <c r="J73" i="1"/>
  <c r="G40" i="1"/>
  <c r="J36" i="1"/>
  <c r="G37" i="1"/>
  <c r="K36" i="1"/>
  <c r="F70" i="1" l="1"/>
  <c r="J40" i="1"/>
  <c r="G70" i="1"/>
  <c r="I72" i="1"/>
  <c r="I73" i="1" s="1"/>
  <c r="I40" i="1"/>
  <c r="I39" i="1"/>
  <c r="I38" i="1"/>
  <c r="K55" i="1"/>
  <c r="K49" i="1"/>
  <c r="F73" i="1"/>
  <c r="K33" i="1"/>
  <c r="K34" i="1"/>
  <c r="K30" i="1"/>
  <c r="F35" i="1"/>
  <c r="F37" i="1" s="1"/>
  <c r="K24" i="1"/>
  <c r="K25" i="1" s="1"/>
  <c r="K22" i="1"/>
  <c r="K23" i="1" s="1"/>
  <c r="K20" i="1"/>
  <c r="J57" i="1" l="1"/>
  <c r="G39" i="1"/>
  <c r="G69" i="1"/>
  <c r="H27" i="1"/>
  <c r="H39" i="1"/>
  <c r="J26" i="1"/>
  <c r="H69" i="1"/>
  <c r="F59" i="1"/>
  <c r="H37" i="1"/>
  <c r="J37" i="1" s="1"/>
  <c r="G64" i="1"/>
  <c r="H59" i="1"/>
  <c r="G63" i="1"/>
  <c r="G27" i="1"/>
  <c r="F27" i="1"/>
  <c r="G59" i="1"/>
  <c r="G65" i="1"/>
  <c r="J65" i="1" s="1"/>
  <c r="H63" i="1"/>
  <c r="K58" i="1"/>
  <c r="K35" i="1"/>
  <c r="K72" i="1"/>
  <c r="K73" i="1" s="1"/>
  <c r="K26" i="1"/>
  <c r="J59" i="1" l="1"/>
  <c r="K63" i="1"/>
  <c r="G71" i="1"/>
  <c r="J27" i="1"/>
  <c r="J63" i="1"/>
  <c r="K27" i="1"/>
  <c r="G66" i="1"/>
  <c r="H64" i="1"/>
  <c r="J64" i="1" s="1"/>
  <c r="J39" i="1"/>
  <c r="J69" i="1"/>
  <c r="K69" i="1"/>
  <c r="K37" i="1"/>
  <c r="F64" i="1"/>
  <c r="F71" i="1" s="1"/>
  <c r="K59" i="1"/>
  <c r="G41" i="1"/>
  <c r="F41" i="1"/>
  <c r="K39" i="1"/>
  <c r="H41" i="1"/>
  <c r="H70" i="1"/>
  <c r="J70" i="1" s="1"/>
  <c r="K65" i="1"/>
  <c r="K40" i="1"/>
  <c r="J41" i="1" l="1"/>
  <c r="K41" i="1"/>
  <c r="K64" i="1"/>
  <c r="H66" i="1"/>
  <c r="F66" i="1"/>
  <c r="K70" i="1"/>
  <c r="H71" i="1"/>
  <c r="J71" i="1" s="1"/>
  <c r="K66" i="1" l="1"/>
  <c r="J66" i="1"/>
  <c r="K71" i="1"/>
</calcChain>
</file>

<file path=xl/sharedStrings.xml><?xml version="1.0" encoding="utf-8"?>
<sst xmlns="http://schemas.openxmlformats.org/spreadsheetml/2006/main" count="178" uniqueCount="131">
  <si>
    <t>Приложение 1</t>
  </si>
  <si>
    <t xml:space="preserve">Отчет </t>
  </si>
  <si>
    <t>об исполнении муниципальной программы</t>
  </si>
  <si>
    <t>муниципальная программа:</t>
  </si>
  <si>
    <t>«Реализация молодежной политики и организация временного трудоустройства в городе Югорске на 2014 – 2020 годы»</t>
  </si>
  <si>
    <t>ответственный исполнитель:</t>
  </si>
  <si>
    <t>Управление социальной политики администрации города Югорска</t>
  </si>
  <si>
    <t>Источники финансирования</t>
  </si>
  <si>
    <t>Утверждено по программе</t>
  </si>
  <si>
    <t>Утверждено в бюджете</t>
  </si>
  <si>
    <t>Фактическое значение за отчетный период</t>
  </si>
  <si>
    <t>Отклонение</t>
  </si>
  <si>
    <t>Цель:</t>
  </si>
  <si>
    <t>«Повышение эффективности реализации молодежной политики в интересах социально ориентированного развития города»</t>
  </si>
  <si>
    <t>Подпрограмма 1 «Молодежь города Югорска»</t>
  </si>
  <si>
    <t>Задача 1</t>
  </si>
  <si>
    <t>УСП</t>
  </si>
  <si>
    <t>Местный бюджет</t>
  </si>
  <si>
    <t>Итого по задаче 1</t>
  </si>
  <si>
    <t>Всего:</t>
  </si>
  <si>
    <t>Задача 2</t>
  </si>
  <si>
    <t>Итого по задаче 2</t>
  </si>
  <si>
    <t xml:space="preserve">Местный бюджет </t>
  </si>
  <si>
    <t>Бюджет АО</t>
  </si>
  <si>
    <t>Иные источники</t>
  </si>
  <si>
    <t>«Развитие эффективной комплексной системы организации временного трудоустройства в городе Югорске»</t>
  </si>
  <si>
    <t>Подпрограмма 2</t>
  </si>
  <si>
    <t>«Временное трудоустройство в городе Югорске»</t>
  </si>
  <si>
    <t>ВСЕГО по муниципальной программе, в том числе:</t>
  </si>
  <si>
    <t xml:space="preserve">Итого: </t>
  </si>
  <si>
    <t>Управление бухгалтерского учета и отчетности администрации города Югорска</t>
  </si>
  <si>
    <t>Итого:</t>
  </si>
  <si>
    <t xml:space="preserve">Управление социальной политики </t>
  </si>
  <si>
    <t xml:space="preserve">Управление бухгалтерского отчета и отчетности </t>
  </si>
  <si>
    <t xml:space="preserve">    (ответственный исполнитель)                                                                                                                                                                            (исполнитель, ответственный за составление формы)</t>
  </si>
  <si>
    <t xml:space="preserve">               (соисполнитель)                                                                                                                                                                                      (исполнитель, ответственный за составление формы)</t>
  </si>
  <si>
    <t>в том числе:</t>
  </si>
  <si>
    <t>«Поддержка деятельности молодежных общественных объединений, талантливой молодежи, развитие гражданско - патриотических качеств молодежи»</t>
  </si>
  <si>
    <t>Основные мероприятия программы (связь мероприятий с целевыми показателями муниципальной программы)</t>
  </si>
  <si>
    <t>Ответственный исполнитель/ соисполнитель (наименование органа или структурного подразделения)</t>
  </si>
  <si>
    <t>Код строки</t>
  </si>
  <si>
    <t>№ основного мероприятия</t>
  </si>
  <si>
    <t>01</t>
  </si>
  <si>
    <t>02</t>
  </si>
  <si>
    <t>03</t>
  </si>
  <si>
    <t>04</t>
  </si>
  <si>
    <t>05</t>
  </si>
  <si>
    <t>06</t>
  </si>
  <si>
    <t>Организация, проведение и участие в молодежных мероприятиях различного уровня (1,2,5)</t>
  </si>
  <si>
    <t>Поддержка молодежных инициатив, волонтерского движения (2,3)</t>
  </si>
  <si>
    <t>3</t>
  </si>
  <si>
    <t>Проведение и участие в мероприятих гражданско - патриотического направления (6)</t>
  </si>
  <si>
    <t>Управление социальной политики (далее - УСП)</t>
  </si>
  <si>
    <t>07</t>
  </si>
  <si>
    <t>08</t>
  </si>
  <si>
    <t>09</t>
  </si>
  <si>
    <t xml:space="preserve">«Организационное, материально - техническое и информационное обеспечение реализации муниципальной программы" </t>
  </si>
  <si>
    <t>4</t>
  </si>
  <si>
    <t>10</t>
  </si>
  <si>
    <t>11</t>
  </si>
  <si>
    <t>5</t>
  </si>
  <si>
    <t>6</t>
  </si>
  <si>
    <t>12</t>
  </si>
  <si>
    <t>13</t>
  </si>
  <si>
    <t>14</t>
  </si>
  <si>
    <t>15</t>
  </si>
  <si>
    <t>иные внебюджетные источники</t>
  </si>
  <si>
    <t>16</t>
  </si>
  <si>
    <t>17</t>
  </si>
  <si>
    <t>ИТОГО по подпрограмме 1</t>
  </si>
  <si>
    <t>«Создание условий для обеспечения безопасной и эффективной трудовой среды»</t>
  </si>
  <si>
    <t>18</t>
  </si>
  <si>
    <t>19</t>
  </si>
  <si>
    <t>20</t>
  </si>
  <si>
    <t>21</t>
  </si>
  <si>
    <t>22</t>
  </si>
  <si>
    <t>23</t>
  </si>
  <si>
    <t>Управление бухгалтерского учета и отчетности</t>
  </si>
  <si>
    <t>24</t>
  </si>
  <si>
    <t>7</t>
  </si>
  <si>
    <t>Обеспечение функций управления социальной политики администрации города Югорска (4,8)</t>
  </si>
  <si>
    <t>Организация общественных работ для незанятых трудовой деятельностью и безработных граждан, временного трудоустройства безработных граждан, испытывающих трудности в поиске работы, оборудование (оснащение) рабочих мест для лиц с ограниченными возможностями (7.2)</t>
  </si>
  <si>
    <t>8</t>
  </si>
  <si>
    <t>25</t>
  </si>
  <si>
    <t>26</t>
  </si>
  <si>
    <t xml:space="preserve">Организация временного трудоустройство несовершеннолетних граждан в возрасте от 14 до 18 лет в свободное от учебы время и молодежных трудовых отрядов (7.1)  </t>
  </si>
  <si>
    <t>27</t>
  </si>
  <si>
    <t>9</t>
  </si>
  <si>
    <t xml:space="preserve">Организация временного трудоустройства безработных граждан, имеющих высшее, среднее профессиональное образование и ищущих работу (7.3) 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</si>
  <si>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</si>
  <si>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</si>
  <si>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</si>
  <si>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</si>
  <si>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</si>
  <si>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</si>
  <si>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</si>
  <si>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</si>
  <si>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</si>
  <si>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</si>
  <si>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</si>
  <si>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</si>
  <si>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</si>
  <si>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</si>
  <si>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администрации города Югорска                                                                            Л.А. Михайлова                                                         О.В. Бочарова                      5-00-47 (253)_</t>
  </si>
  <si>
    <t>Относительное значение, % (гр.8/гр.7*100,0%)</t>
  </si>
  <si>
    <t>Абсолютное значение  
(гр.8-гр.7)</t>
  </si>
  <si>
    <t>Результаты реализации муниципальной программы</t>
  </si>
  <si>
    <t>Обеспечение деятельности (оказание услуг,  выполнение работ) подведомственного учреждения, в том числе предоставление субсидий (8)</t>
  </si>
  <si>
    <t>Освещение мероприятий в сфере молодежной политики в средствах массовой информации (4)</t>
  </si>
  <si>
    <t>42</t>
  </si>
  <si>
    <t>43</t>
  </si>
  <si>
    <t>администрации города Югорска                                                                          В.М. Бурматов                                                                          А.С. Зайцев                5-00-24 (198)_</t>
  </si>
  <si>
    <t xml:space="preserve"> по состоянию на 30 июня 2017</t>
  </si>
  <si>
    <t>от «__» июля 2017</t>
  </si>
  <si>
    <t xml:space="preserve"> к письму УСП №__</t>
  </si>
  <si>
    <t xml:space="preserve">"День студента"; месячник военно-патриотического воспитания, посвященного "Дню защитника Отечества"; "Бал успешного студента"; муниципальный этап окружного конкурса «Семья-основа государства», молодежный форум "Утро".
</t>
  </si>
  <si>
    <t>Оформление площади перед зданием администрации, акция "Бессмертный полк" (изготовление транспорантов), церемония награждения конкурсов "Семья года Югры" и "Семья-основа государства"</t>
  </si>
  <si>
    <t>Трудоустроено 185 человек</t>
  </si>
  <si>
    <t>Трудоустроено 45 человек</t>
  </si>
  <si>
    <t>Трудоустроено 8 человек</t>
  </si>
  <si>
    <t>ИТОГО по подпрограмме 2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</si>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</sst>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6" fillId="0" borderId="0" xfId="0" applyFont="1" applyAlignment="1">
      <alignment horizontal="justify"/>
    </xf>
    <xf numFmtId="0" fontId="0" fillId="0" borderId="0" xfId="0" applyAlignment="1"/>
    <xf numFmtId="0" fontId="14" fillId="0" borderId="0" xfId="0" applyFont="1"/>
    <xf numFmtId="0" fontId="3" fillId="0" borderId="0" xfId="0" applyFont="1" applyAlignment="1"/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164" fontId="16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17" fillId="0" borderId="1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2" fillId="0" borderId="8" xfId="0" applyFont="1" applyBorder="1" applyAlignment="1">
      <alignment horizontal="justify" vertical="top" wrapText="1"/>
    </xf>
    <xf numFmtId="164" fontId="2" fillId="0" borderId="8" xfId="0" applyNumberFormat="1" applyFont="1" applyBorder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justify" vertical="top" wrapText="1"/>
    </xf>
    <xf numFmtId="164" fontId="2" fillId="0" borderId="1" xfId="0" applyNumberFormat="1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164" fontId="0" fillId="0" borderId="0" xfId="0" applyNumberFormat="1"/>
    <xf numFmtId="0" fontId="6" fillId="0" borderId="1" xfId="0" applyFont="1" applyBorder="1" applyAlignment="1">
      <alignment horizontal="center" vertical="top" wrapText="1"/>
    </xf>
    <xf numFmtId="164" fontId="7" fillId="2" borderId="9" xfId="0" applyNumberFormat="1" applyFont="1" applyFill="1" applyBorder="1" applyAlignment="1">
      <alignment horizontal="center" vertical="top" wrapText="1"/>
    </xf>
    <xf numFmtId="164" fontId="17" fillId="2" borderId="1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7" fillId="2" borderId="1" xfId="0" applyNumberFormat="1" applyFont="1" applyFill="1" applyBorder="1" applyAlignment="1">
      <alignment horizontal="center" vertical="top" wrapText="1"/>
    </xf>
    <xf numFmtId="164" fontId="2" fillId="2" borderId="8" xfId="0" applyNumberFormat="1" applyFont="1" applyFill="1" applyBorder="1" applyAlignment="1">
      <alignment horizontal="center" vertical="top" wrapText="1"/>
    </xf>
    <xf numFmtId="164" fontId="15" fillId="2" borderId="1" xfId="0" applyNumberFormat="1" applyFont="1" applyFill="1" applyBorder="1" applyAlignment="1">
      <alignment horizontal="center" vertical="top" wrapText="1"/>
    </xf>
    <xf numFmtId="164" fontId="16" fillId="2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49" fontId="11" fillId="0" borderId="9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top" wrapText="1"/>
    </xf>
    <xf numFmtId="164" fontId="17" fillId="0" borderId="9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center" vertical="top" wrapText="1"/>
    </xf>
    <xf numFmtId="164" fontId="15" fillId="2" borderId="3" xfId="0" applyNumberFormat="1" applyFont="1" applyFill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justify" vertical="top" wrapText="1"/>
    </xf>
    <xf numFmtId="49" fontId="11" fillId="0" borderId="9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49" fontId="11" fillId="0" borderId="5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left" vertical="top" wrapText="1"/>
    </xf>
    <xf numFmtId="164" fontId="9" fillId="0" borderId="9" xfId="0" applyNumberFormat="1" applyFont="1" applyBorder="1" applyAlignment="1">
      <alignment horizontal="left" vertical="top" wrapText="1"/>
    </xf>
    <xf numFmtId="49" fontId="6" fillId="0" borderId="8" xfId="0" applyNumberFormat="1" applyFont="1" applyBorder="1" applyAlignment="1">
      <alignment horizontal="center" vertical="top" wrapText="1"/>
    </xf>
    <xf numFmtId="49" fontId="6" fillId="0" borderId="9" xfId="0" applyNumberFormat="1" applyFont="1" applyBorder="1" applyAlignment="1">
      <alignment horizontal="center" vertical="top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49" fontId="11" fillId="0" borderId="8" xfId="0" applyNumberFormat="1" applyFont="1" applyBorder="1" applyAlignment="1">
      <alignment horizontal="center"/>
    </xf>
    <xf numFmtId="49" fontId="11" fillId="0" borderId="9" xfId="0" applyNumberFormat="1" applyFont="1" applyBorder="1" applyAlignment="1">
      <alignment horizontal="center"/>
    </xf>
    <xf numFmtId="49" fontId="11" fillId="0" borderId="10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164" fontId="17" fillId="0" borderId="2" xfId="0" applyNumberFormat="1" applyFont="1" applyBorder="1" applyAlignment="1">
      <alignment horizontal="center" vertical="top" wrapText="1"/>
    </xf>
    <xf numFmtId="164" fontId="17" fillId="0" borderId="3" xfId="0" applyNumberFormat="1" applyFont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justify" vertical="top" wrapText="1"/>
    </xf>
    <xf numFmtId="0" fontId="6" fillId="0" borderId="5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6" fillId="0" borderId="15" xfId="0" applyFont="1" applyBorder="1" applyAlignment="1">
      <alignment horizontal="justify" vertical="top" wrapText="1"/>
    </xf>
    <xf numFmtId="0" fontId="6" fillId="0" borderId="6" xfId="0" applyFont="1" applyBorder="1" applyAlignment="1">
      <alignment horizontal="justify" vertical="top" wrapText="1"/>
    </xf>
    <xf numFmtId="0" fontId="6" fillId="0" borderId="7" xfId="0" applyFont="1" applyBorder="1" applyAlignment="1">
      <alignment horizontal="justify" vertical="top" wrapText="1"/>
    </xf>
    <xf numFmtId="164" fontId="2" fillId="0" borderId="2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13" fillId="0" borderId="0" xfId="0" applyFont="1" applyAlignment="1">
      <alignment horizontal="left"/>
    </xf>
    <xf numFmtId="164" fontId="6" fillId="0" borderId="1" xfId="0" applyNumberFormat="1" applyFont="1" applyBorder="1" applyAlignment="1">
      <alignment horizontal="justify" vertical="top" wrapText="1"/>
    </xf>
    <xf numFmtId="164" fontId="15" fillId="2" borderId="2" xfId="0" applyNumberFormat="1" applyFont="1" applyFill="1" applyBorder="1" applyAlignment="1">
      <alignment horizontal="center" vertical="top" wrapText="1"/>
    </xf>
    <xf numFmtId="164" fontId="15" fillId="2" borderId="3" xfId="0" applyNumberFormat="1" applyFont="1" applyFill="1" applyBorder="1" applyAlignment="1">
      <alignment horizontal="center" vertical="top" wrapText="1"/>
    </xf>
    <xf numFmtId="164" fontId="7" fillId="2" borderId="2" xfId="0" applyNumberFormat="1" applyFont="1" applyFill="1" applyBorder="1" applyAlignment="1">
      <alignment horizontal="center" vertical="top" wrapText="1"/>
    </xf>
    <xf numFmtId="164" fontId="7" fillId="2" borderId="3" xfId="0" applyNumberFormat="1" applyFont="1" applyFill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left" vertical="top" wrapText="1"/>
    </xf>
    <xf numFmtId="164" fontId="2" fillId="0" borderId="11" xfId="0" applyNumberFormat="1" applyFont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left" vertical="top" wrapText="1"/>
    </xf>
    <xf numFmtId="164" fontId="7" fillId="0" borderId="2" xfId="0" applyNumberFormat="1" applyFont="1" applyBorder="1" applyAlignment="1">
      <alignment horizontal="center" vertical="top" wrapText="1"/>
    </xf>
    <xf numFmtId="164" fontId="7" fillId="0" borderId="3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left" vertical="top" wrapText="1"/>
    </xf>
    <xf numFmtId="164" fontId="16" fillId="0" borderId="2" xfId="0" applyNumberFormat="1" applyFont="1" applyBorder="1" applyAlignment="1">
      <alignment horizontal="center" vertical="top" wrapText="1"/>
    </xf>
    <xf numFmtId="164" fontId="16" fillId="0" borderId="3" xfId="0" applyNumberFormat="1" applyFont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center" vertical="top" wrapText="1"/>
    </xf>
    <xf numFmtId="164" fontId="16" fillId="2" borderId="3" xfId="0" applyNumberFormat="1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64" fontId="15" fillId="0" borderId="2" xfId="0" applyNumberFormat="1" applyFont="1" applyBorder="1" applyAlignment="1">
      <alignment horizontal="center" vertical="top" wrapText="1"/>
    </xf>
    <xf numFmtId="164" fontId="15" fillId="0" borderId="3" xfId="0" applyNumberFormat="1" applyFont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top" wrapText="1"/>
    </xf>
    <xf numFmtId="164" fontId="9" fillId="0" borderId="10" xfId="0" applyNumberFormat="1" applyFont="1" applyBorder="1" applyAlignment="1">
      <alignment horizontal="left" vertical="top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top" wrapText="1"/>
    </xf>
    <xf numFmtId="164" fontId="6" fillId="0" borderId="4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14" xfId="0" applyNumberFormat="1" applyFont="1" applyBorder="1" applyAlignment="1">
      <alignment horizontal="left" vertical="top" wrapText="1"/>
    </xf>
    <xf numFmtId="164" fontId="6" fillId="0" borderId="1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7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tabSelected="1" topLeftCell="A55" zoomScale="75" zoomScaleNormal="75" workbookViewId="0">
      <selection activeCell="G61" sqref="G61"/>
    </sheetView>
  </sheetViews>
  <sheetFormatPr defaultRowHeight="15" x14ac:dyDescent="0.25"/>
  <cols>
    <col min="2" max="2" width="7.140625" customWidth="1"/>
    <col min="3" max="3" width="23.140625" customWidth="1"/>
    <col min="4" max="4" width="13.85546875" customWidth="1"/>
    <col min="5" max="5" width="14.5703125" customWidth="1"/>
    <col min="6" max="6" width="12.7109375" customWidth="1"/>
    <col min="7" max="7" width="12.85546875" customWidth="1"/>
    <col min="8" max="8" width="12.140625" customWidth="1"/>
    <col min="9" max="9" width="3.28515625" customWidth="1"/>
    <col min="10" max="10" width="15.5703125" customWidth="1"/>
    <col min="11" max="11" width="15.28515625" customWidth="1"/>
    <col min="12" max="12" width="23.28515625" customWidth="1"/>
  </cols>
  <sheetData>
    <row r="1" spans="1:12" x14ac:dyDescent="0.25">
      <c r="L1" s="1" t="s">
        <v>0</v>
      </c>
    </row>
    <row r="2" spans="1:12" x14ac:dyDescent="0.25">
      <c r="L2" s="1" t="s">
        <v>114</v>
      </c>
    </row>
    <row r="3" spans="1:12" x14ac:dyDescent="0.25">
      <c r="L3" s="1" t="s">
        <v>113</v>
      </c>
    </row>
    <row r="4" spans="1:12" ht="15.75" x14ac:dyDescent="0.25">
      <c r="B4" s="88" t="s">
        <v>1</v>
      </c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ht="15.75" x14ac:dyDescent="0.25">
      <c r="B5" s="88" t="s">
        <v>2</v>
      </c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1:12" ht="15.75" x14ac:dyDescent="0.25">
      <c r="B6" s="88" t="s">
        <v>112</v>
      </c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12" ht="15.75" x14ac:dyDescent="0.25">
      <c r="B7" s="89" t="s">
        <v>3</v>
      </c>
      <c r="C7" s="89"/>
      <c r="D7" s="89"/>
    </row>
    <row r="8" spans="1:12" ht="15.75" x14ac:dyDescent="0.25">
      <c r="B8" s="6" t="s">
        <v>4</v>
      </c>
      <c r="C8" s="6"/>
      <c r="D8" s="6"/>
      <c r="E8" s="6"/>
      <c r="F8" s="6"/>
      <c r="G8" s="6"/>
      <c r="H8" s="6"/>
      <c r="I8" s="6"/>
      <c r="J8" s="6"/>
    </row>
    <row r="9" spans="1:12" ht="15.75" x14ac:dyDescent="0.25">
      <c r="B9" s="89" t="s">
        <v>5</v>
      </c>
      <c r="C9" s="89"/>
      <c r="D9" s="89"/>
    </row>
    <row r="10" spans="1:12" ht="15.75" x14ac:dyDescent="0.25">
      <c r="B10" s="112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</row>
    <row r="11" spans="1:12" ht="15.75" customHeight="1" x14ac:dyDescent="0.25">
      <c r="A11" s="68" t="s">
        <v>40</v>
      </c>
      <c r="B11" s="82" t="s">
        <v>41</v>
      </c>
      <c r="C11" s="82" t="s">
        <v>38</v>
      </c>
      <c r="D11" s="82" t="s">
        <v>39</v>
      </c>
      <c r="E11" s="83" t="s">
        <v>7</v>
      </c>
      <c r="F11" s="83" t="s">
        <v>8</v>
      </c>
      <c r="G11" s="83" t="s">
        <v>9</v>
      </c>
      <c r="H11" s="90" t="s">
        <v>10</v>
      </c>
      <c r="I11" s="90"/>
      <c r="J11" s="90" t="s">
        <v>11</v>
      </c>
      <c r="K11" s="90"/>
      <c r="L11" s="83" t="s">
        <v>106</v>
      </c>
    </row>
    <row r="12" spans="1:12" ht="30" customHeight="1" x14ac:dyDescent="0.25">
      <c r="A12" s="69"/>
      <c r="B12" s="82"/>
      <c r="C12" s="82"/>
      <c r="D12" s="82"/>
      <c r="E12" s="83"/>
      <c r="F12" s="83"/>
      <c r="G12" s="83"/>
      <c r="H12" s="90"/>
      <c r="I12" s="90"/>
      <c r="J12" s="90" t="s">
        <v>105</v>
      </c>
      <c r="K12" s="90" t="s">
        <v>104</v>
      </c>
      <c r="L12" s="83"/>
    </row>
    <row r="13" spans="1:12" ht="47.25" customHeight="1" x14ac:dyDescent="0.25">
      <c r="A13" s="70"/>
      <c r="B13" s="82"/>
      <c r="C13" s="82"/>
      <c r="D13" s="82"/>
      <c r="E13" s="83"/>
      <c r="F13" s="83"/>
      <c r="G13" s="83"/>
      <c r="H13" s="90"/>
      <c r="I13" s="90"/>
      <c r="J13" s="90"/>
      <c r="K13" s="90"/>
      <c r="L13" s="83"/>
    </row>
    <row r="14" spans="1:12" ht="10.5" customHeight="1" x14ac:dyDescent="0.25">
      <c r="A14" s="41">
        <v>1</v>
      </c>
      <c r="B14" s="23">
        <v>2</v>
      </c>
      <c r="C14" s="23">
        <v>3</v>
      </c>
      <c r="D14" s="23">
        <v>4</v>
      </c>
      <c r="E14" s="23">
        <v>5</v>
      </c>
      <c r="F14" s="23">
        <v>6</v>
      </c>
      <c r="G14" s="23">
        <v>7</v>
      </c>
      <c r="H14" s="87">
        <v>8</v>
      </c>
      <c r="I14" s="87"/>
      <c r="J14" s="30">
        <v>9</v>
      </c>
      <c r="K14" s="30">
        <v>10</v>
      </c>
      <c r="L14" s="30">
        <v>11</v>
      </c>
    </row>
    <row r="15" spans="1:12" ht="15.75" customHeight="1" x14ac:dyDescent="0.25">
      <c r="A15" s="71" t="s">
        <v>42</v>
      </c>
      <c r="B15" s="100" t="s">
        <v>12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2"/>
    </row>
    <row r="16" spans="1:12" ht="19.5" customHeight="1" x14ac:dyDescent="0.25">
      <c r="A16" s="72"/>
      <c r="B16" s="84" t="s">
        <v>13</v>
      </c>
      <c r="C16" s="85"/>
      <c r="D16" s="85"/>
      <c r="E16" s="85"/>
      <c r="F16" s="85"/>
      <c r="G16" s="85"/>
      <c r="H16" s="85"/>
      <c r="I16" s="85"/>
      <c r="J16" s="85"/>
      <c r="K16" s="85"/>
      <c r="L16" s="86"/>
    </row>
    <row r="17" spans="1:12" ht="15.75" x14ac:dyDescent="0.25">
      <c r="A17" s="42" t="s">
        <v>43</v>
      </c>
      <c r="B17" s="103" t="s">
        <v>14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5"/>
    </row>
    <row r="18" spans="1:12" ht="15" customHeight="1" x14ac:dyDescent="0.25">
      <c r="A18" s="71" t="s">
        <v>44</v>
      </c>
      <c r="B18" s="100" t="s">
        <v>15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2"/>
    </row>
    <row r="19" spans="1:12" ht="15.75" customHeight="1" x14ac:dyDescent="0.25">
      <c r="A19" s="72"/>
      <c r="B19" s="84" t="s">
        <v>37</v>
      </c>
      <c r="C19" s="85"/>
      <c r="D19" s="85"/>
      <c r="E19" s="85"/>
      <c r="F19" s="85"/>
      <c r="G19" s="85"/>
      <c r="H19" s="85"/>
      <c r="I19" s="85"/>
      <c r="J19" s="85"/>
      <c r="K19" s="85"/>
      <c r="L19" s="86"/>
    </row>
    <row r="20" spans="1:12" ht="144.75" customHeight="1" x14ac:dyDescent="0.25">
      <c r="A20" s="43" t="s">
        <v>45</v>
      </c>
      <c r="B20" s="66">
        <v>1</v>
      </c>
      <c r="C20" s="76" t="s">
        <v>48</v>
      </c>
      <c r="D20" s="78" t="s">
        <v>52</v>
      </c>
      <c r="E20" s="21" t="s">
        <v>17</v>
      </c>
      <c r="F20" s="22">
        <v>1116</v>
      </c>
      <c r="G20" s="33">
        <v>1056</v>
      </c>
      <c r="H20" s="115">
        <v>523.5</v>
      </c>
      <c r="I20" s="116"/>
      <c r="J20" s="22">
        <f>H20-G20</f>
        <v>-532.5</v>
      </c>
      <c r="K20" s="27">
        <f>H20/G20*100</f>
        <v>49.573863636363633</v>
      </c>
      <c r="L20" s="46" t="s">
        <v>115</v>
      </c>
    </row>
    <row r="21" spans="1:12" ht="18.75" customHeight="1" x14ac:dyDescent="0.25">
      <c r="A21" s="43" t="s">
        <v>46</v>
      </c>
      <c r="B21" s="67"/>
      <c r="C21" s="77"/>
      <c r="D21" s="79"/>
      <c r="E21" s="53" t="s">
        <v>19</v>
      </c>
      <c r="F21" s="22">
        <f>F20</f>
        <v>1116</v>
      </c>
      <c r="G21" s="33">
        <f>G20</f>
        <v>1056</v>
      </c>
      <c r="H21" s="115">
        <f>H20</f>
        <v>523.5</v>
      </c>
      <c r="I21" s="116"/>
      <c r="J21" s="22">
        <f>J20</f>
        <v>-532.5</v>
      </c>
      <c r="K21" s="54">
        <f>K20</f>
        <v>49.573863636363633</v>
      </c>
      <c r="L21" s="46"/>
    </row>
    <row r="22" spans="1:12" ht="66" customHeight="1" x14ac:dyDescent="0.25">
      <c r="A22" s="43" t="s">
        <v>47</v>
      </c>
      <c r="B22" s="66">
        <v>2</v>
      </c>
      <c r="C22" s="76" t="s">
        <v>49</v>
      </c>
      <c r="D22" s="78" t="s">
        <v>16</v>
      </c>
      <c r="E22" s="8" t="s">
        <v>17</v>
      </c>
      <c r="F22" s="14">
        <v>51</v>
      </c>
      <c r="G22" s="14">
        <v>51</v>
      </c>
      <c r="H22" s="115">
        <v>0</v>
      </c>
      <c r="I22" s="116"/>
      <c r="J22" s="14">
        <f>H22-G22</f>
        <v>-51</v>
      </c>
      <c r="K22" s="11">
        <f t="shared" ref="K22:K27" si="0">H22/G22*100</f>
        <v>0</v>
      </c>
      <c r="L22" s="45"/>
    </row>
    <row r="23" spans="1:12" ht="18.75" customHeight="1" x14ac:dyDescent="0.25">
      <c r="A23" s="43" t="s">
        <v>53</v>
      </c>
      <c r="B23" s="67"/>
      <c r="C23" s="77"/>
      <c r="D23" s="79"/>
      <c r="E23" s="50" t="s">
        <v>19</v>
      </c>
      <c r="F23" s="14">
        <f>F22</f>
        <v>51</v>
      </c>
      <c r="G23" s="14">
        <f>G22</f>
        <v>51</v>
      </c>
      <c r="H23" s="115">
        <f>H22</f>
        <v>0</v>
      </c>
      <c r="I23" s="116"/>
      <c r="J23" s="14">
        <f>J22</f>
        <v>-51</v>
      </c>
      <c r="K23" s="11">
        <f>K22</f>
        <v>0</v>
      </c>
      <c r="L23" s="45"/>
    </row>
    <row r="24" spans="1:12" ht="132.75" customHeight="1" x14ac:dyDescent="0.25">
      <c r="A24" s="43" t="s">
        <v>54</v>
      </c>
      <c r="B24" s="66" t="s">
        <v>50</v>
      </c>
      <c r="C24" s="76" t="s">
        <v>51</v>
      </c>
      <c r="D24" s="78" t="s">
        <v>16</v>
      </c>
      <c r="E24" s="8" t="s">
        <v>17</v>
      </c>
      <c r="F24" s="14">
        <v>733</v>
      </c>
      <c r="G24" s="14">
        <v>663</v>
      </c>
      <c r="H24" s="141">
        <v>555</v>
      </c>
      <c r="I24" s="142"/>
      <c r="J24" s="14">
        <f>H24-G24</f>
        <v>-108</v>
      </c>
      <c r="K24" s="11">
        <f t="shared" si="0"/>
        <v>83.710407239819006</v>
      </c>
      <c r="L24" s="57" t="s">
        <v>116</v>
      </c>
    </row>
    <row r="25" spans="1:12" ht="21" customHeight="1" x14ac:dyDescent="0.25">
      <c r="A25" s="43" t="s">
        <v>55</v>
      </c>
      <c r="B25" s="67"/>
      <c r="C25" s="77"/>
      <c r="D25" s="79"/>
      <c r="E25" s="50" t="s">
        <v>19</v>
      </c>
      <c r="F25" s="14">
        <f>F24</f>
        <v>733</v>
      </c>
      <c r="G25" s="14">
        <f>G24</f>
        <v>663</v>
      </c>
      <c r="H25" s="141">
        <f>H24</f>
        <v>555</v>
      </c>
      <c r="I25" s="142"/>
      <c r="J25" s="14">
        <f>J24</f>
        <v>-108</v>
      </c>
      <c r="K25" s="11">
        <f>K24</f>
        <v>83.710407239819006</v>
      </c>
      <c r="L25" s="57"/>
    </row>
    <row r="26" spans="1:12" ht="33" customHeight="1" x14ac:dyDescent="0.25">
      <c r="A26" s="43" t="s">
        <v>58</v>
      </c>
      <c r="B26" s="91"/>
      <c r="C26" s="91" t="s">
        <v>18</v>
      </c>
      <c r="D26" s="91"/>
      <c r="E26" s="8" t="s">
        <v>17</v>
      </c>
      <c r="F26" s="14">
        <f>F20+F22+F24</f>
        <v>1900</v>
      </c>
      <c r="G26" s="14">
        <f>G20+G22+G24</f>
        <v>1770</v>
      </c>
      <c r="H26" s="122">
        <f>H20+H22+H24</f>
        <v>1078.5</v>
      </c>
      <c r="I26" s="123"/>
      <c r="J26" s="14">
        <f>H26-G26</f>
        <v>-691.5</v>
      </c>
      <c r="K26" s="11">
        <f t="shared" si="0"/>
        <v>60.932203389830505</v>
      </c>
      <c r="L26" s="10"/>
    </row>
    <row r="27" spans="1:12" ht="15.75" x14ac:dyDescent="0.25">
      <c r="A27" s="43" t="s">
        <v>59</v>
      </c>
      <c r="B27" s="91"/>
      <c r="C27" s="91"/>
      <c r="D27" s="91"/>
      <c r="E27" s="15" t="s">
        <v>19</v>
      </c>
      <c r="F27" s="34">
        <f>F26</f>
        <v>1900</v>
      </c>
      <c r="G27" s="18">
        <f>G26</f>
        <v>1770</v>
      </c>
      <c r="H27" s="80">
        <f>H26</f>
        <v>1078.5</v>
      </c>
      <c r="I27" s="81"/>
      <c r="J27" s="18">
        <f>H27-G27</f>
        <v>-691.5</v>
      </c>
      <c r="K27" s="17">
        <f t="shared" si="0"/>
        <v>60.932203389830505</v>
      </c>
      <c r="L27" s="10"/>
    </row>
    <row r="28" spans="1:12" ht="15.75" customHeight="1" x14ac:dyDescent="0.25">
      <c r="A28" s="60" t="s">
        <v>62</v>
      </c>
      <c r="B28" s="100" t="s">
        <v>20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2"/>
    </row>
    <row r="29" spans="1:12" ht="15.75" customHeight="1" x14ac:dyDescent="0.25">
      <c r="A29" s="73"/>
      <c r="B29" s="108" t="s">
        <v>56</v>
      </c>
      <c r="C29" s="109"/>
      <c r="D29" s="109"/>
      <c r="E29" s="109"/>
      <c r="F29" s="109"/>
      <c r="G29" s="109"/>
      <c r="H29" s="109"/>
      <c r="I29" s="109"/>
      <c r="J29" s="109"/>
      <c r="K29" s="109"/>
      <c r="L29" s="110"/>
    </row>
    <row r="30" spans="1:12" ht="40.5" customHeight="1" x14ac:dyDescent="0.25">
      <c r="A30" s="43" t="s">
        <v>63</v>
      </c>
      <c r="B30" s="66" t="s">
        <v>57</v>
      </c>
      <c r="C30" s="76" t="s">
        <v>107</v>
      </c>
      <c r="D30" s="145" t="s">
        <v>16</v>
      </c>
      <c r="E30" s="8" t="s">
        <v>17</v>
      </c>
      <c r="F30" s="11">
        <v>24700</v>
      </c>
      <c r="G30" s="11">
        <v>24700</v>
      </c>
      <c r="H30" s="74">
        <v>12085</v>
      </c>
      <c r="I30" s="75"/>
      <c r="J30" s="14">
        <f>H30-G30</f>
        <v>-12615</v>
      </c>
      <c r="K30" s="11">
        <f>H30/G30*100</f>
        <v>48.927125506072876</v>
      </c>
      <c r="L30" s="12"/>
    </row>
    <row r="31" spans="1:12" ht="49.5" customHeight="1" x14ac:dyDescent="0.25">
      <c r="A31" s="43" t="s">
        <v>64</v>
      </c>
      <c r="B31" s="143"/>
      <c r="C31" s="144"/>
      <c r="D31" s="146"/>
      <c r="E31" s="32" t="s">
        <v>66</v>
      </c>
      <c r="F31" s="11">
        <v>9330.7000000000007</v>
      </c>
      <c r="G31" s="11">
        <v>9330.7000000000007</v>
      </c>
      <c r="H31" s="74">
        <v>4663.7</v>
      </c>
      <c r="I31" s="75"/>
      <c r="J31" s="22">
        <f>H31-G31</f>
        <v>-4667.0000000000009</v>
      </c>
      <c r="K31" s="11">
        <f>H31/G31*100</f>
        <v>49.982316439281078</v>
      </c>
      <c r="L31" s="12"/>
    </row>
    <row r="32" spans="1:12" ht="20.25" customHeight="1" x14ac:dyDescent="0.25">
      <c r="A32" s="43" t="s">
        <v>65</v>
      </c>
      <c r="B32" s="67"/>
      <c r="C32" s="77"/>
      <c r="D32" s="147"/>
      <c r="E32" s="50" t="s">
        <v>19</v>
      </c>
      <c r="F32" s="11">
        <f>F30+F31</f>
        <v>34030.699999999997</v>
      </c>
      <c r="G32" s="11">
        <f>G30+G31</f>
        <v>34030.699999999997</v>
      </c>
      <c r="H32" s="74">
        <f>H30+H31</f>
        <v>16748.7</v>
      </c>
      <c r="I32" s="75"/>
      <c r="J32" s="22">
        <f>H32-G32</f>
        <v>-17281.999999999996</v>
      </c>
      <c r="K32" s="11">
        <f>H32/G32*100</f>
        <v>49.216442800177497</v>
      </c>
      <c r="L32" s="12"/>
    </row>
    <row r="33" spans="1:14" ht="53.25" customHeight="1" x14ac:dyDescent="0.25">
      <c r="A33" s="43" t="s">
        <v>67</v>
      </c>
      <c r="B33" s="44" t="s">
        <v>60</v>
      </c>
      <c r="C33" s="7" t="s">
        <v>108</v>
      </c>
      <c r="D33" s="8" t="s">
        <v>16</v>
      </c>
      <c r="E33" s="8" t="s">
        <v>17</v>
      </c>
      <c r="F33" s="11">
        <v>2625</v>
      </c>
      <c r="G33" s="11">
        <v>2587.1</v>
      </c>
      <c r="H33" s="74">
        <v>1172.9000000000001</v>
      </c>
      <c r="I33" s="75"/>
      <c r="J33" s="22">
        <f t="shared" ref="J33:J41" si="1">H33-G33</f>
        <v>-1414.1999999999998</v>
      </c>
      <c r="K33" s="11">
        <f t="shared" ref="K33:K36" si="2">H33/G33*100</f>
        <v>45.336477136562181</v>
      </c>
      <c r="L33" s="12"/>
    </row>
    <row r="34" spans="1:14" ht="63" x14ac:dyDescent="0.25">
      <c r="A34" s="43" t="s">
        <v>68</v>
      </c>
      <c r="B34" s="44" t="s">
        <v>61</v>
      </c>
      <c r="C34" s="9" t="s">
        <v>80</v>
      </c>
      <c r="D34" s="8" t="s">
        <v>77</v>
      </c>
      <c r="E34" s="8" t="s">
        <v>17</v>
      </c>
      <c r="F34" s="11">
        <v>10900</v>
      </c>
      <c r="G34" s="35">
        <v>10900</v>
      </c>
      <c r="H34" s="106">
        <v>6658</v>
      </c>
      <c r="I34" s="107"/>
      <c r="J34" s="22">
        <f t="shared" si="1"/>
        <v>-4242</v>
      </c>
      <c r="K34" s="11">
        <f t="shared" si="2"/>
        <v>61.082568807339456</v>
      </c>
      <c r="L34" s="13"/>
    </row>
    <row r="35" spans="1:14" ht="30.75" customHeight="1" x14ac:dyDescent="0.25">
      <c r="A35" s="43" t="s">
        <v>71</v>
      </c>
      <c r="B35" s="91"/>
      <c r="C35" s="92" t="s">
        <v>21</v>
      </c>
      <c r="D35" s="93"/>
      <c r="E35" s="8" t="s">
        <v>22</v>
      </c>
      <c r="F35" s="11">
        <f>F30+F33+F34</f>
        <v>38225</v>
      </c>
      <c r="G35" s="11">
        <f>G30+G33+G34</f>
        <v>38187.1</v>
      </c>
      <c r="H35" s="74">
        <f>H30+H33+H34</f>
        <v>19915.900000000001</v>
      </c>
      <c r="I35" s="75"/>
      <c r="J35" s="22">
        <f t="shared" si="1"/>
        <v>-18271.199999999997</v>
      </c>
      <c r="K35" s="11">
        <f t="shared" si="2"/>
        <v>52.15347591202265</v>
      </c>
      <c r="L35" s="13"/>
      <c r="N35" s="31"/>
    </row>
    <row r="36" spans="1:14" ht="45.75" customHeight="1" x14ac:dyDescent="0.25">
      <c r="A36" s="43" t="s">
        <v>72</v>
      </c>
      <c r="B36" s="91"/>
      <c r="C36" s="94"/>
      <c r="D36" s="95"/>
      <c r="E36" s="32" t="s">
        <v>66</v>
      </c>
      <c r="F36" s="11">
        <f>F31</f>
        <v>9330.7000000000007</v>
      </c>
      <c r="G36" s="11">
        <f>G31</f>
        <v>9330.7000000000007</v>
      </c>
      <c r="H36" s="74">
        <f>H31</f>
        <v>4663.7</v>
      </c>
      <c r="I36" s="75"/>
      <c r="J36" s="22">
        <f t="shared" si="1"/>
        <v>-4667.0000000000009</v>
      </c>
      <c r="K36" s="11">
        <f t="shared" si="2"/>
        <v>49.982316439281078</v>
      </c>
      <c r="L36" s="13"/>
      <c r="N36" s="31"/>
    </row>
    <row r="37" spans="1:14" ht="15.75" x14ac:dyDescent="0.25">
      <c r="A37" s="43" t="s">
        <v>73</v>
      </c>
      <c r="B37" s="91"/>
      <c r="C37" s="96"/>
      <c r="D37" s="97"/>
      <c r="E37" s="15" t="s">
        <v>19</v>
      </c>
      <c r="F37" s="36">
        <f>F35+F36</f>
        <v>47555.7</v>
      </c>
      <c r="G37" s="17">
        <f>G35+G36</f>
        <v>47517.8</v>
      </c>
      <c r="H37" s="98">
        <f>H35+H36</f>
        <v>24579.600000000002</v>
      </c>
      <c r="I37" s="99"/>
      <c r="J37" s="49">
        <f t="shared" si="1"/>
        <v>-22938.2</v>
      </c>
      <c r="K37" s="17">
        <f>H37/G37*100</f>
        <v>51.727142249851632</v>
      </c>
      <c r="L37" s="13"/>
    </row>
    <row r="38" spans="1:14" ht="18" customHeight="1" x14ac:dyDescent="0.25">
      <c r="A38" s="43" t="s">
        <v>74</v>
      </c>
      <c r="B38" s="78"/>
      <c r="C38" s="129" t="s">
        <v>69</v>
      </c>
      <c r="D38" s="130"/>
      <c r="E38" s="8" t="s">
        <v>23</v>
      </c>
      <c r="F38" s="11">
        <v>0</v>
      </c>
      <c r="G38" s="11">
        <v>0</v>
      </c>
      <c r="H38" s="74">
        <v>0</v>
      </c>
      <c r="I38" s="75" t="e">
        <f>#REF!</f>
        <v>#REF!</v>
      </c>
      <c r="J38" s="22">
        <f t="shared" si="1"/>
        <v>0</v>
      </c>
      <c r="K38" s="11">
        <v>0</v>
      </c>
      <c r="L38" s="8"/>
    </row>
    <row r="39" spans="1:14" ht="34.5" customHeight="1" x14ac:dyDescent="0.25">
      <c r="A39" s="43" t="s">
        <v>75</v>
      </c>
      <c r="B39" s="135"/>
      <c r="C39" s="131"/>
      <c r="D39" s="132"/>
      <c r="E39" s="10" t="s">
        <v>22</v>
      </c>
      <c r="F39" s="11">
        <f>F26+F35</f>
        <v>40125</v>
      </c>
      <c r="G39" s="11">
        <f>G26+G35</f>
        <v>39957.1</v>
      </c>
      <c r="H39" s="74">
        <f>H26+H35</f>
        <v>20994.400000000001</v>
      </c>
      <c r="I39" s="75" t="e">
        <f>I35+#REF!+#REF!+I26</f>
        <v>#REF!</v>
      </c>
      <c r="J39" s="22">
        <f t="shared" si="1"/>
        <v>-18962.699999999997</v>
      </c>
      <c r="K39" s="11">
        <f t="shared" ref="K39:K41" si="3">H39/G39*100</f>
        <v>52.542351672168408</v>
      </c>
      <c r="L39" s="8"/>
    </row>
    <row r="40" spans="1:14" ht="33.75" customHeight="1" x14ac:dyDescent="0.25">
      <c r="A40" s="43" t="s">
        <v>76</v>
      </c>
      <c r="B40" s="135"/>
      <c r="C40" s="131"/>
      <c r="D40" s="132"/>
      <c r="E40" s="10" t="s">
        <v>24</v>
      </c>
      <c r="F40" s="14">
        <f>F36</f>
        <v>9330.7000000000007</v>
      </c>
      <c r="G40" s="14">
        <f>G36</f>
        <v>9330.7000000000007</v>
      </c>
      <c r="H40" s="122">
        <f>H36</f>
        <v>4663.7</v>
      </c>
      <c r="I40" s="123" t="e">
        <f>#REF!</f>
        <v>#REF!</v>
      </c>
      <c r="J40" s="22">
        <f t="shared" si="1"/>
        <v>-4667.0000000000009</v>
      </c>
      <c r="K40" s="11">
        <f t="shared" si="3"/>
        <v>49.982316439281078</v>
      </c>
      <c r="L40" s="8"/>
    </row>
    <row r="41" spans="1:14" ht="15" customHeight="1" x14ac:dyDescent="0.25">
      <c r="A41" s="43" t="s">
        <v>78</v>
      </c>
      <c r="B41" s="79"/>
      <c r="C41" s="133"/>
      <c r="D41" s="134"/>
      <c r="E41" s="25" t="s">
        <v>19</v>
      </c>
      <c r="F41" s="38">
        <f>F38+F39+F40</f>
        <v>49455.7</v>
      </c>
      <c r="G41" s="26">
        <f>G38+G39+G40</f>
        <v>49287.8</v>
      </c>
      <c r="H41" s="98">
        <f>H38+H39+H40</f>
        <v>25658.100000000002</v>
      </c>
      <c r="I41" s="99"/>
      <c r="J41" s="49">
        <f t="shared" si="1"/>
        <v>-23629.7</v>
      </c>
      <c r="K41" s="26">
        <f t="shared" si="3"/>
        <v>52.05771002154691</v>
      </c>
      <c r="L41" s="19"/>
    </row>
    <row r="42" spans="1:14" ht="15.75" customHeight="1" x14ac:dyDescent="0.25">
      <c r="A42" s="58" t="s">
        <v>83</v>
      </c>
      <c r="B42" s="100" t="s">
        <v>12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</row>
    <row r="43" spans="1:14" ht="15.75" x14ac:dyDescent="0.25">
      <c r="A43" s="59"/>
      <c r="B43" s="84" t="s">
        <v>25</v>
      </c>
      <c r="C43" s="85"/>
      <c r="D43" s="85"/>
      <c r="E43" s="85"/>
      <c r="F43" s="85"/>
      <c r="G43" s="85"/>
      <c r="H43" s="85"/>
      <c r="I43" s="85"/>
      <c r="J43" s="85"/>
      <c r="K43" s="85"/>
      <c r="L43" s="86"/>
    </row>
    <row r="44" spans="1:14" ht="15.75" customHeight="1" x14ac:dyDescent="0.25">
      <c r="A44" s="60" t="s">
        <v>84</v>
      </c>
      <c r="B44" s="100" t="s">
        <v>26</v>
      </c>
      <c r="C44" s="101"/>
      <c r="D44" s="101"/>
      <c r="E44" s="101"/>
      <c r="F44" s="101"/>
      <c r="G44" s="101"/>
      <c r="H44" s="101"/>
      <c r="I44" s="101"/>
      <c r="J44" s="101"/>
      <c r="K44" s="101"/>
      <c r="L44" s="102"/>
    </row>
    <row r="45" spans="1:14" ht="15.75" x14ac:dyDescent="0.25">
      <c r="A45" s="61"/>
      <c r="B45" s="84" t="s">
        <v>27</v>
      </c>
      <c r="C45" s="85"/>
      <c r="D45" s="85"/>
      <c r="E45" s="85"/>
      <c r="F45" s="85"/>
      <c r="G45" s="85"/>
      <c r="H45" s="85"/>
      <c r="I45" s="85"/>
      <c r="J45" s="85"/>
      <c r="K45" s="85"/>
      <c r="L45" s="86"/>
    </row>
    <row r="46" spans="1:14" ht="15.75" customHeight="1" x14ac:dyDescent="0.25">
      <c r="A46" s="60" t="s">
        <v>86</v>
      </c>
      <c r="B46" s="100" t="s">
        <v>15</v>
      </c>
      <c r="C46" s="101"/>
      <c r="D46" s="101"/>
      <c r="E46" s="101"/>
      <c r="F46" s="101"/>
      <c r="G46" s="101"/>
      <c r="H46" s="101"/>
      <c r="I46" s="101"/>
      <c r="J46" s="101"/>
      <c r="K46" s="101"/>
      <c r="L46" s="102"/>
    </row>
    <row r="47" spans="1:14" ht="15.75" customHeight="1" x14ac:dyDescent="0.25">
      <c r="A47" s="61"/>
      <c r="B47" s="84" t="s">
        <v>70</v>
      </c>
      <c r="C47" s="85"/>
      <c r="D47" s="85"/>
      <c r="E47" s="85"/>
      <c r="F47" s="85"/>
      <c r="G47" s="85"/>
      <c r="H47" s="85"/>
      <c r="I47" s="85"/>
      <c r="J47" s="85"/>
      <c r="K47" s="85"/>
      <c r="L47" s="86"/>
    </row>
    <row r="48" spans="1:14" ht="48.75" customHeight="1" x14ac:dyDescent="0.25">
      <c r="A48" s="43" t="s">
        <v>89</v>
      </c>
      <c r="B48" s="66" t="s">
        <v>79</v>
      </c>
      <c r="C48" s="62" t="s">
        <v>81</v>
      </c>
      <c r="D48" s="150" t="s">
        <v>16</v>
      </c>
      <c r="E48" s="32" t="s">
        <v>23</v>
      </c>
      <c r="F48" s="48">
        <v>1590</v>
      </c>
      <c r="G48" s="48">
        <v>2537</v>
      </c>
      <c r="H48" s="136">
        <v>880.9</v>
      </c>
      <c r="I48" s="136"/>
      <c r="J48" s="48">
        <f>H48-G48</f>
        <v>-1656.1</v>
      </c>
      <c r="K48" s="48">
        <f t="shared" ref="K48:K63" si="4">H48/G48*100</f>
        <v>34.722112731572722</v>
      </c>
      <c r="L48" s="137" t="s">
        <v>118</v>
      </c>
    </row>
    <row r="49" spans="1:13" ht="123" customHeight="1" x14ac:dyDescent="0.25">
      <c r="A49" s="47" t="s">
        <v>90</v>
      </c>
      <c r="B49" s="143"/>
      <c r="C49" s="149"/>
      <c r="D49" s="151"/>
      <c r="E49" s="27" t="s">
        <v>17</v>
      </c>
      <c r="F49" s="22">
        <v>1870</v>
      </c>
      <c r="G49" s="22">
        <v>1870</v>
      </c>
      <c r="H49" s="117">
        <v>926.2</v>
      </c>
      <c r="I49" s="118"/>
      <c r="J49" s="22">
        <f t="shared" ref="J49:J73" si="5">H49-G49</f>
        <v>-943.8</v>
      </c>
      <c r="K49" s="27">
        <f t="shared" si="4"/>
        <v>49.529411764705884</v>
      </c>
      <c r="L49" s="138"/>
    </row>
    <row r="50" spans="1:13" ht="23.25" customHeight="1" x14ac:dyDescent="0.25">
      <c r="A50" s="56" t="s">
        <v>91</v>
      </c>
      <c r="B50" s="67"/>
      <c r="C50" s="63"/>
      <c r="D50" s="152"/>
      <c r="E50" s="54" t="s">
        <v>19</v>
      </c>
      <c r="F50" s="22">
        <f>F48+F49</f>
        <v>3460</v>
      </c>
      <c r="G50" s="22">
        <f>G48+G49</f>
        <v>4407</v>
      </c>
      <c r="H50" s="117">
        <f>H48+H49</f>
        <v>1807.1</v>
      </c>
      <c r="I50" s="118"/>
      <c r="J50" s="22">
        <f>J48+J49</f>
        <v>-2599.8999999999996</v>
      </c>
      <c r="K50" s="54">
        <f>H50/G50*100</f>
        <v>41.005218969820739</v>
      </c>
      <c r="L50" s="148"/>
    </row>
    <row r="51" spans="1:13" ht="54.75" customHeight="1" x14ac:dyDescent="0.25">
      <c r="A51" s="43" t="s">
        <v>92</v>
      </c>
      <c r="B51" s="64" t="s">
        <v>82</v>
      </c>
      <c r="C51" s="62" t="s">
        <v>85</v>
      </c>
      <c r="D51" s="150" t="s">
        <v>16</v>
      </c>
      <c r="E51" s="11" t="s">
        <v>23</v>
      </c>
      <c r="F51" s="11">
        <v>560</v>
      </c>
      <c r="G51" s="11">
        <v>788</v>
      </c>
      <c r="H51" s="74">
        <v>82.6</v>
      </c>
      <c r="I51" s="75"/>
      <c r="J51" s="22">
        <f t="shared" si="5"/>
        <v>-705.4</v>
      </c>
      <c r="K51" s="11">
        <f t="shared" si="4"/>
        <v>10.482233502538071</v>
      </c>
      <c r="L51" s="137" t="s">
        <v>117</v>
      </c>
    </row>
    <row r="52" spans="1:13" ht="48.75" customHeight="1" x14ac:dyDescent="0.25">
      <c r="A52" s="43" t="s">
        <v>93</v>
      </c>
      <c r="B52" s="153"/>
      <c r="C52" s="149"/>
      <c r="D52" s="151"/>
      <c r="E52" s="11" t="s">
        <v>17</v>
      </c>
      <c r="F52" s="11">
        <v>2030</v>
      </c>
      <c r="G52" s="11">
        <v>2030</v>
      </c>
      <c r="H52" s="74">
        <v>533.4</v>
      </c>
      <c r="I52" s="75"/>
      <c r="J52" s="22">
        <f t="shared" si="5"/>
        <v>-1496.6</v>
      </c>
      <c r="K52" s="11">
        <f t="shared" si="4"/>
        <v>26.275862068965516</v>
      </c>
      <c r="L52" s="138"/>
    </row>
    <row r="53" spans="1:13" ht="19.5" customHeight="1" x14ac:dyDescent="0.25">
      <c r="A53" s="43" t="s">
        <v>94</v>
      </c>
      <c r="B53" s="65"/>
      <c r="C53" s="63"/>
      <c r="D53" s="152"/>
      <c r="E53" s="11" t="s">
        <v>19</v>
      </c>
      <c r="F53" s="11">
        <f>F51+F52</f>
        <v>2590</v>
      </c>
      <c r="G53" s="11">
        <f>G51+G52</f>
        <v>2818</v>
      </c>
      <c r="H53" s="74">
        <f>H51+H52</f>
        <v>616</v>
      </c>
      <c r="I53" s="75"/>
      <c r="J53" s="22">
        <f>J51+J52</f>
        <v>-2202</v>
      </c>
      <c r="K53" s="11">
        <f>H53/G53*100</f>
        <v>21.859474804826117</v>
      </c>
      <c r="L53" s="148"/>
    </row>
    <row r="54" spans="1:13" ht="48.75" customHeight="1" x14ac:dyDescent="0.25">
      <c r="A54" s="43" t="s">
        <v>95</v>
      </c>
      <c r="B54" s="66" t="s">
        <v>87</v>
      </c>
      <c r="C54" s="62" t="s">
        <v>88</v>
      </c>
      <c r="D54" s="150" t="s">
        <v>16</v>
      </c>
      <c r="E54" s="11" t="s">
        <v>23</v>
      </c>
      <c r="F54" s="11">
        <v>350</v>
      </c>
      <c r="G54" s="11">
        <v>875</v>
      </c>
      <c r="H54" s="74">
        <v>262.5</v>
      </c>
      <c r="I54" s="75"/>
      <c r="J54" s="22">
        <f>H54-G54</f>
        <v>-612.5</v>
      </c>
      <c r="K54" s="11">
        <f t="shared" si="4"/>
        <v>30</v>
      </c>
      <c r="L54" s="137" t="s">
        <v>119</v>
      </c>
    </row>
    <row r="55" spans="1:13" ht="93.75" customHeight="1" x14ac:dyDescent="0.25">
      <c r="A55" s="43" t="s">
        <v>96</v>
      </c>
      <c r="B55" s="143"/>
      <c r="C55" s="149"/>
      <c r="D55" s="151"/>
      <c r="E55" s="11" t="s">
        <v>17</v>
      </c>
      <c r="F55" s="11">
        <v>500</v>
      </c>
      <c r="G55" s="14">
        <v>500</v>
      </c>
      <c r="H55" s="117">
        <v>176.1</v>
      </c>
      <c r="I55" s="118"/>
      <c r="J55" s="22">
        <f t="shared" si="5"/>
        <v>-323.89999999999998</v>
      </c>
      <c r="K55" s="11">
        <f t="shared" si="4"/>
        <v>35.22</v>
      </c>
      <c r="L55" s="138"/>
    </row>
    <row r="56" spans="1:13" ht="18.75" customHeight="1" x14ac:dyDescent="0.25">
      <c r="A56" s="43" t="s">
        <v>97</v>
      </c>
      <c r="B56" s="67"/>
      <c r="C56" s="63"/>
      <c r="D56" s="152"/>
      <c r="E56" s="11" t="s">
        <v>19</v>
      </c>
      <c r="F56" s="11">
        <f>F54+F55</f>
        <v>850</v>
      </c>
      <c r="G56" s="14">
        <f>G54+G55</f>
        <v>1375</v>
      </c>
      <c r="H56" s="117">
        <f>H54+H55</f>
        <v>438.6</v>
      </c>
      <c r="I56" s="118"/>
      <c r="J56" s="22">
        <f>J54+J55</f>
        <v>-936.4</v>
      </c>
      <c r="K56" s="11">
        <f>H56/G56*100</f>
        <v>31.898181818181818</v>
      </c>
      <c r="L56" s="148"/>
    </row>
    <row r="57" spans="1:13" ht="20.25" customHeight="1" x14ac:dyDescent="0.25">
      <c r="A57" s="42" t="s">
        <v>98</v>
      </c>
      <c r="B57" s="91"/>
      <c r="C57" s="114" t="s">
        <v>18</v>
      </c>
      <c r="D57" s="114"/>
      <c r="E57" s="28" t="s">
        <v>23</v>
      </c>
      <c r="F57" s="35">
        <f>F48+F51+F54</f>
        <v>2500</v>
      </c>
      <c r="G57" s="35">
        <f>G48+G51+G54</f>
        <v>4200</v>
      </c>
      <c r="H57" s="106">
        <f>H48+H51+H54</f>
        <v>1226</v>
      </c>
      <c r="I57" s="107"/>
      <c r="J57" s="22">
        <f t="shared" si="5"/>
        <v>-2974</v>
      </c>
      <c r="K57" s="11">
        <f t="shared" si="4"/>
        <v>29.19047619047619</v>
      </c>
      <c r="L57" s="24"/>
    </row>
    <row r="58" spans="1:13" ht="34.5" customHeight="1" x14ac:dyDescent="0.25">
      <c r="A58" s="43" t="s">
        <v>99</v>
      </c>
      <c r="B58" s="91"/>
      <c r="C58" s="114"/>
      <c r="D58" s="114"/>
      <c r="E58" s="28" t="s">
        <v>22</v>
      </c>
      <c r="F58" s="39">
        <f>F49+F52+F55</f>
        <v>4400</v>
      </c>
      <c r="G58" s="39">
        <f>G49+G52+G55</f>
        <v>4400</v>
      </c>
      <c r="H58" s="115">
        <f>H49+H52+H55</f>
        <v>1635.6999999999998</v>
      </c>
      <c r="I58" s="116"/>
      <c r="J58" s="22">
        <f t="shared" si="5"/>
        <v>-2764.3</v>
      </c>
      <c r="K58" s="11">
        <f t="shared" si="4"/>
        <v>37.174999999999997</v>
      </c>
      <c r="L58" s="24"/>
    </row>
    <row r="59" spans="1:13" ht="15.75" x14ac:dyDescent="0.25">
      <c r="A59" s="43" t="s">
        <v>100</v>
      </c>
      <c r="B59" s="91"/>
      <c r="C59" s="114"/>
      <c r="D59" s="114"/>
      <c r="E59" s="28" t="s">
        <v>19</v>
      </c>
      <c r="F59" s="39">
        <f>F57+F58</f>
        <v>6900</v>
      </c>
      <c r="G59" s="39">
        <f>G57+G58</f>
        <v>8600</v>
      </c>
      <c r="H59" s="115">
        <f>H57+H58</f>
        <v>2861.7</v>
      </c>
      <c r="I59" s="116"/>
      <c r="J59" s="22">
        <f t="shared" si="5"/>
        <v>-5738.3</v>
      </c>
      <c r="K59" s="11">
        <f t="shared" si="4"/>
        <v>33.275581395348837</v>
      </c>
      <c r="L59" s="24"/>
    </row>
    <row r="60" spans="1:13" ht="15.75" x14ac:dyDescent="0.25">
      <c r="A60" s="43" t="s">
        <v>101</v>
      </c>
      <c r="B60" s="78"/>
      <c r="C60" s="154" t="s">
        <v>120</v>
      </c>
      <c r="D60" s="155"/>
      <c r="E60" s="55" t="s">
        <v>23</v>
      </c>
      <c r="F60" s="39">
        <f>F57</f>
        <v>2500</v>
      </c>
      <c r="G60" s="39">
        <f>G57</f>
        <v>4200</v>
      </c>
      <c r="H60" s="51">
        <f>H57</f>
        <v>1226</v>
      </c>
      <c r="I60" s="52"/>
      <c r="J60" s="22">
        <f>J57</f>
        <v>-2974</v>
      </c>
      <c r="K60" s="11">
        <f>K57</f>
        <v>29.19047619047619</v>
      </c>
      <c r="L60" s="24"/>
    </row>
    <row r="61" spans="1:13" ht="31.5" x14ac:dyDescent="0.25">
      <c r="A61" s="43" t="s">
        <v>102</v>
      </c>
      <c r="B61" s="135"/>
      <c r="C61" s="156"/>
      <c r="D61" s="157"/>
      <c r="E61" s="55" t="s">
        <v>17</v>
      </c>
      <c r="F61" s="39">
        <f>F58</f>
        <v>4400</v>
      </c>
      <c r="G61" s="39">
        <f>G58</f>
        <v>4400</v>
      </c>
      <c r="H61" s="51">
        <f>H58</f>
        <v>1635.6999999999998</v>
      </c>
      <c r="I61" s="52"/>
      <c r="J61" s="22">
        <f>J58</f>
        <v>-2764.3</v>
      </c>
      <c r="K61" s="11">
        <f>K58</f>
        <v>37.174999999999997</v>
      </c>
      <c r="L61" s="24"/>
    </row>
    <row r="62" spans="1:13" ht="15.75" x14ac:dyDescent="0.25">
      <c r="A62" s="43" t="s">
        <v>109</v>
      </c>
      <c r="B62" s="79"/>
      <c r="C62" s="158"/>
      <c r="D62" s="159"/>
      <c r="E62" s="55" t="s">
        <v>19</v>
      </c>
      <c r="F62" s="39">
        <f>F59</f>
        <v>6900</v>
      </c>
      <c r="G62" s="39">
        <f>G59</f>
        <v>8600</v>
      </c>
      <c r="H62" s="115">
        <f>H59</f>
        <v>2861.7</v>
      </c>
      <c r="I62" s="116"/>
      <c r="J62" s="22">
        <f>J59</f>
        <v>-5738.3</v>
      </c>
      <c r="K62" s="11">
        <f>K59</f>
        <v>33.275581395348837</v>
      </c>
      <c r="L62" s="24"/>
    </row>
    <row r="63" spans="1:13" ht="17.25" customHeight="1" x14ac:dyDescent="0.25">
      <c r="A63" s="43" t="s">
        <v>110</v>
      </c>
      <c r="B63" s="91"/>
      <c r="C63" s="124" t="s">
        <v>28</v>
      </c>
      <c r="D63" s="124"/>
      <c r="E63" s="29" t="s">
        <v>23</v>
      </c>
      <c r="F63" s="40">
        <v>2500</v>
      </c>
      <c r="G63" s="16">
        <f>G38+G57</f>
        <v>4200</v>
      </c>
      <c r="H63" s="125">
        <f>H38+H57</f>
        <v>1226</v>
      </c>
      <c r="I63" s="126"/>
      <c r="J63" s="49">
        <f t="shared" si="5"/>
        <v>-2974</v>
      </c>
      <c r="K63" s="17">
        <f t="shared" si="4"/>
        <v>29.19047619047619</v>
      </c>
      <c r="L63" s="24"/>
    </row>
    <row r="64" spans="1:13" ht="33" customHeight="1" x14ac:dyDescent="0.25">
      <c r="A64" s="43" t="s">
        <v>121</v>
      </c>
      <c r="B64" s="91"/>
      <c r="C64" s="124"/>
      <c r="D64" s="124"/>
      <c r="E64" s="29" t="s">
        <v>22</v>
      </c>
      <c r="F64" s="40">
        <f>F39+F58</f>
        <v>44525</v>
      </c>
      <c r="G64" s="40">
        <f>G39+G58</f>
        <v>44357.1</v>
      </c>
      <c r="H64" s="127">
        <f>H39+H58</f>
        <v>22630.100000000002</v>
      </c>
      <c r="I64" s="128"/>
      <c r="J64" s="49">
        <f t="shared" si="5"/>
        <v>-21726.999999999996</v>
      </c>
      <c r="K64" s="17">
        <f t="shared" ref="K64:K66" si="6">H64/G64*100</f>
        <v>51.017988101115719</v>
      </c>
      <c r="L64" s="24"/>
      <c r="M64" s="31"/>
    </row>
    <row r="65" spans="1:12" ht="31.5" customHeight="1" x14ac:dyDescent="0.25">
      <c r="A65" s="43" t="s">
        <v>122</v>
      </c>
      <c r="B65" s="91"/>
      <c r="C65" s="124"/>
      <c r="D65" s="124"/>
      <c r="E65" s="29" t="s">
        <v>24</v>
      </c>
      <c r="F65" s="40">
        <f>F40</f>
        <v>9330.7000000000007</v>
      </c>
      <c r="G65" s="40">
        <f>G40</f>
        <v>9330.7000000000007</v>
      </c>
      <c r="H65" s="127">
        <f>H40</f>
        <v>4663.7</v>
      </c>
      <c r="I65" s="128"/>
      <c r="J65" s="49">
        <f t="shared" si="5"/>
        <v>-4667.0000000000009</v>
      </c>
      <c r="K65" s="17">
        <f t="shared" si="6"/>
        <v>49.982316439281078</v>
      </c>
      <c r="L65" s="24"/>
    </row>
    <row r="66" spans="1:12" ht="15" customHeight="1" x14ac:dyDescent="0.25">
      <c r="A66" s="43" t="s">
        <v>123</v>
      </c>
      <c r="B66" s="91"/>
      <c r="C66" s="124"/>
      <c r="D66" s="124"/>
      <c r="E66" s="29" t="s">
        <v>19</v>
      </c>
      <c r="F66" s="40">
        <f>SUM(F63:F65)</f>
        <v>56355.7</v>
      </c>
      <c r="G66" s="40">
        <f>G63+G64+G65</f>
        <v>57887.8</v>
      </c>
      <c r="H66" s="127">
        <f>SUM(H63:I65)</f>
        <v>28519.800000000003</v>
      </c>
      <c r="I66" s="128"/>
      <c r="J66" s="49">
        <f t="shared" si="5"/>
        <v>-29368</v>
      </c>
      <c r="K66" s="17">
        <f t="shared" si="6"/>
        <v>49.26737585467059</v>
      </c>
      <c r="L66" s="24"/>
    </row>
    <row r="67" spans="1:12" ht="15" customHeight="1" x14ac:dyDescent="0.25">
      <c r="A67" s="43" t="s">
        <v>124</v>
      </c>
      <c r="B67" s="10"/>
      <c r="C67" s="119" t="s">
        <v>36</v>
      </c>
      <c r="D67" s="120"/>
      <c r="E67" s="120"/>
      <c r="F67" s="120"/>
      <c r="G67" s="120"/>
      <c r="H67" s="120"/>
      <c r="I67" s="120"/>
      <c r="J67" s="120"/>
      <c r="K67" s="121"/>
      <c r="L67" s="24"/>
    </row>
    <row r="68" spans="1:12" ht="15.75" x14ac:dyDescent="0.25">
      <c r="A68" s="43" t="s">
        <v>125</v>
      </c>
      <c r="B68" s="140"/>
      <c r="C68" s="139" t="s">
        <v>6</v>
      </c>
      <c r="D68" s="139"/>
      <c r="E68" s="28" t="s">
        <v>23</v>
      </c>
      <c r="F68" s="39">
        <f>F57</f>
        <v>2500</v>
      </c>
      <c r="G68" s="39">
        <f>G57</f>
        <v>4200</v>
      </c>
      <c r="H68" s="141">
        <f>H57</f>
        <v>1226</v>
      </c>
      <c r="I68" s="142"/>
      <c r="J68" s="22">
        <f t="shared" si="5"/>
        <v>-2974</v>
      </c>
      <c r="K68" s="11">
        <f>H68/G68*100</f>
        <v>29.19047619047619</v>
      </c>
      <c r="L68" s="24"/>
    </row>
    <row r="69" spans="1:12" ht="31.5" x14ac:dyDescent="0.25">
      <c r="A69" s="43" t="s">
        <v>126</v>
      </c>
      <c r="B69" s="140"/>
      <c r="C69" s="139"/>
      <c r="D69" s="139"/>
      <c r="E69" s="28" t="s">
        <v>22</v>
      </c>
      <c r="F69" s="35">
        <f>F26+F30+F33+F58</f>
        <v>33625</v>
      </c>
      <c r="G69" s="35">
        <f>G26+G30+G33+G58</f>
        <v>33457.1</v>
      </c>
      <c r="H69" s="74">
        <f>H26+H30+H33+H58</f>
        <v>15972.099999999999</v>
      </c>
      <c r="I69" s="75"/>
      <c r="J69" s="22">
        <f t="shared" si="5"/>
        <v>-17485</v>
      </c>
      <c r="K69" s="11">
        <f>H69/G69*100</f>
        <v>47.739044926189052</v>
      </c>
      <c r="L69" s="24"/>
    </row>
    <row r="70" spans="1:12" ht="31.5" x14ac:dyDescent="0.25">
      <c r="A70" s="43" t="s">
        <v>127</v>
      </c>
      <c r="B70" s="140"/>
      <c r="C70" s="139"/>
      <c r="D70" s="139"/>
      <c r="E70" s="28" t="s">
        <v>24</v>
      </c>
      <c r="F70" s="37">
        <f>F40</f>
        <v>9330.7000000000007</v>
      </c>
      <c r="G70" s="37">
        <f>G40</f>
        <v>9330.7000000000007</v>
      </c>
      <c r="H70" s="122">
        <f>H40</f>
        <v>4663.7</v>
      </c>
      <c r="I70" s="123"/>
      <c r="J70" s="22">
        <f t="shared" si="5"/>
        <v>-4667.0000000000009</v>
      </c>
      <c r="K70" s="11">
        <f>H70/G70*100</f>
        <v>49.982316439281078</v>
      </c>
      <c r="L70" s="24"/>
    </row>
    <row r="71" spans="1:12" ht="15" customHeight="1" x14ac:dyDescent="0.25">
      <c r="A71" s="43" t="s">
        <v>128</v>
      </c>
      <c r="B71" s="140"/>
      <c r="C71" s="139"/>
      <c r="D71" s="139"/>
      <c r="E71" s="29" t="s">
        <v>29</v>
      </c>
      <c r="F71" s="36">
        <f>SUM(F68:F70)</f>
        <v>45455.7</v>
      </c>
      <c r="G71" s="36">
        <f>SUM(G68:G70)</f>
        <v>46987.8</v>
      </c>
      <c r="H71" s="98">
        <f>SUM(H68:I70)</f>
        <v>21861.8</v>
      </c>
      <c r="I71" s="99"/>
      <c r="J71" s="49">
        <f t="shared" si="5"/>
        <v>-25126.000000000004</v>
      </c>
      <c r="K71" s="17">
        <f>H71/G71*100</f>
        <v>46.526545188325471</v>
      </c>
      <c r="L71" s="24"/>
    </row>
    <row r="72" spans="1:12" ht="32.25" customHeight="1" x14ac:dyDescent="0.25">
      <c r="A72" s="43" t="s">
        <v>129</v>
      </c>
      <c r="B72" s="140"/>
      <c r="C72" s="139" t="s">
        <v>30</v>
      </c>
      <c r="D72" s="139"/>
      <c r="E72" s="28" t="s">
        <v>17</v>
      </c>
      <c r="F72" s="35">
        <f>F34</f>
        <v>10900</v>
      </c>
      <c r="G72" s="35">
        <f>G34</f>
        <v>10900</v>
      </c>
      <c r="H72" s="74">
        <f>H34</f>
        <v>6658</v>
      </c>
      <c r="I72" s="75" t="e">
        <f>#REF!</f>
        <v>#REF!</v>
      </c>
      <c r="J72" s="22">
        <f t="shared" si="5"/>
        <v>-4242</v>
      </c>
      <c r="K72" s="11">
        <f>H72/G72*100</f>
        <v>61.082568807339456</v>
      </c>
      <c r="L72" s="24"/>
    </row>
    <row r="73" spans="1:12" ht="15.75" x14ac:dyDescent="0.25">
      <c r="A73" s="43" t="s">
        <v>130</v>
      </c>
      <c r="B73" s="140"/>
      <c r="C73" s="139"/>
      <c r="D73" s="139"/>
      <c r="E73" s="29" t="s">
        <v>31</v>
      </c>
      <c r="F73" s="36">
        <f>F72</f>
        <v>10900</v>
      </c>
      <c r="G73" s="36">
        <f>G34</f>
        <v>10900</v>
      </c>
      <c r="H73" s="98">
        <f>H34</f>
        <v>6658</v>
      </c>
      <c r="I73" s="99" t="e">
        <f t="shared" ref="I73" si="7">I72</f>
        <v>#REF!</v>
      </c>
      <c r="J73" s="49">
        <f t="shared" si="5"/>
        <v>-4242</v>
      </c>
      <c r="K73" s="17">
        <f>K72</f>
        <v>61.082568807339456</v>
      </c>
      <c r="L73" s="20"/>
    </row>
    <row r="74" spans="1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s="5" customFormat="1" ht="12.75" x14ac:dyDescent="0.2">
      <c r="B75" s="113" t="s">
        <v>32</v>
      </c>
      <c r="C75" s="113"/>
      <c r="D75" s="113"/>
      <c r="E75" s="113"/>
      <c r="F75" s="113"/>
      <c r="G75" s="113"/>
      <c r="H75" s="113"/>
      <c r="I75" s="113"/>
      <c r="J75" s="113"/>
      <c r="K75" s="113"/>
      <c r="L75" s="113"/>
    </row>
    <row r="76" spans="1:12" s="5" customFormat="1" ht="12.75" x14ac:dyDescent="0.2">
      <c r="B76" s="113" t="s">
        <v>111</v>
      </c>
      <c r="C76" s="113"/>
      <c r="D76" s="113"/>
      <c r="E76" s="113"/>
      <c r="F76" s="113"/>
      <c r="G76" s="113"/>
      <c r="H76" s="113"/>
      <c r="I76" s="113"/>
      <c r="J76" s="113"/>
      <c r="K76" s="113"/>
      <c r="L76" s="113"/>
    </row>
    <row r="77" spans="1:12" ht="18.75" x14ac:dyDescent="0.25">
      <c r="B77" s="111" t="s">
        <v>34</v>
      </c>
      <c r="C77" s="111"/>
      <c r="D77" s="111"/>
      <c r="E77" s="111"/>
      <c r="F77" s="111"/>
      <c r="G77" s="111"/>
      <c r="H77" s="111"/>
      <c r="I77" s="111"/>
      <c r="J77" s="111"/>
      <c r="K77" s="111"/>
      <c r="L77" s="111"/>
    </row>
    <row r="78" spans="1:12" ht="15.75" x14ac:dyDescent="0.25">
      <c r="B78" s="3"/>
    </row>
    <row r="79" spans="1:12" s="5" customFormat="1" ht="12.75" x14ac:dyDescent="0.2">
      <c r="B79" s="113" t="s">
        <v>33</v>
      </c>
      <c r="C79" s="113"/>
      <c r="D79" s="113"/>
      <c r="E79" s="113"/>
      <c r="F79" s="113"/>
      <c r="G79" s="113"/>
      <c r="H79" s="113"/>
      <c r="I79" s="113"/>
      <c r="J79" s="113"/>
      <c r="K79" s="113"/>
      <c r="L79" s="113"/>
    </row>
    <row r="80" spans="1:12" s="5" customFormat="1" ht="12.75" x14ac:dyDescent="0.2">
      <c r="B80" s="113" t="s">
        <v>103</v>
      </c>
      <c r="C80" s="113"/>
      <c r="D80" s="113"/>
      <c r="E80" s="113"/>
      <c r="F80" s="113"/>
      <c r="G80" s="113"/>
      <c r="H80" s="113"/>
      <c r="I80" s="113"/>
      <c r="J80" s="113"/>
      <c r="K80" s="113"/>
      <c r="L80" s="113"/>
    </row>
    <row r="81" spans="2:12" ht="18.75" x14ac:dyDescent="0.25">
      <c r="B81" s="111" t="s">
        <v>35</v>
      </c>
      <c r="C81" s="111"/>
      <c r="D81" s="111"/>
      <c r="E81" s="111"/>
      <c r="F81" s="111"/>
      <c r="G81" s="111"/>
      <c r="H81" s="111"/>
      <c r="I81" s="111"/>
      <c r="J81" s="111"/>
      <c r="K81" s="111"/>
      <c r="L81" s="111"/>
    </row>
    <row r="82" spans="2:12" ht="73.5" customHeight="1" x14ac:dyDescent="0.2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</sheetData>
  <mergeCells count="128">
    <mergeCell ref="C60:D62"/>
    <mergeCell ref="H62:I62"/>
    <mergeCell ref="H25:I25"/>
    <mergeCell ref="B48:B50"/>
    <mergeCell ref="C48:C50"/>
    <mergeCell ref="D48:D50"/>
    <mergeCell ref="H50:I50"/>
    <mergeCell ref="B51:B53"/>
    <mergeCell ref="C51:C53"/>
    <mergeCell ref="D51:D53"/>
    <mergeCell ref="H53:I53"/>
    <mergeCell ref="B79:L79"/>
    <mergeCell ref="B43:L43"/>
    <mergeCell ref="B44:L44"/>
    <mergeCell ref="H39:I39"/>
    <mergeCell ref="H48:I48"/>
    <mergeCell ref="L48:L49"/>
    <mergeCell ref="L54:L55"/>
    <mergeCell ref="B18:L18"/>
    <mergeCell ref="B77:L77"/>
    <mergeCell ref="C72:D73"/>
    <mergeCell ref="H72:I72"/>
    <mergeCell ref="H73:I73"/>
    <mergeCell ref="B68:B71"/>
    <mergeCell ref="C68:D71"/>
    <mergeCell ref="H68:I68"/>
    <mergeCell ref="H69:I69"/>
    <mergeCell ref="H70:I70"/>
    <mergeCell ref="B72:B73"/>
    <mergeCell ref="L51:L52"/>
    <mergeCell ref="H71:I71"/>
    <mergeCell ref="H20:I20"/>
    <mergeCell ref="H22:I22"/>
    <mergeCell ref="H24:I24"/>
    <mergeCell ref="B63:B66"/>
    <mergeCell ref="C63:D66"/>
    <mergeCell ref="H63:I63"/>
    <mergeCell ref="H64:I64"/>
    <mergeCell ref="H65:I65"/>
    <mergeCell ref="H66:I66"/>
    <mergeCell ref="C38:D41"/>
    <mergeCell ref="B38:B41"/>
    <mergeCell ref="B26:B27"/>
    <mergeCell ref="C26:D27"/>
    <mergeCell ref="H26:I26"/>
    <mergeCell ref="H33:I33"/>
    <mergeCell ref="H54:I54"/>
    <mergeCell ref="B30:B32"/>
    <mergeCell ref="C30:C32"/>
    <mergeCell ref="D30:D32"/>
    <mergeCell ref="H32:I32"/>
    <mergeCell ref="B54:B56"/>
    <mergeCell ref="C54:C56"/>
    <mergeCell ref="D54:D56"/>
    <mergeCell ref="H56:I56"/>
    <mergeCell ref="B60:B62"/>
    <mergeCell ref="B81:L81"/>
    <mergeCell ref="B10:K10"/>
    <mergeCell ref="L11:L13"/>
    <mergeCell ref="D11:D13"/>
    <mergeCell ref="B75:L75"/>
    <mergeCell ref="B76:L76"/>
    <mergeCell ref="C57:D59"/>
    <mergeCell ref="H57:I57"/>
    <mergeCell ref="H58:I58"/>
    <mergeCell ref="H59:I59"/>
    <mergeCell ref="B45:L45"/>
    <mergeCell ref="H49:I49"/>
    <mergeCell ref="H51:I51"/>
    <mergeCell ref="H52:I52"/>
    <mergeCell ref="H55:I55"/>
    <mergeCell ref="B42:L42"/>
    <mergeCell ref="B80:L80"/>
    <mergeCell ref="H41:I41"/>
    <mergeCell ref="H38:I38"/>
    <mergeCell ref="B57:B59"/>
    <mergeCell ref="C67:K67"/>
    <mergeCell ref="B46:L46"/>
    <mergeCell ref="B47:L47"/>
    <mergeCell ref="H40:I40"/>
    <mergeCell ref="B4:L4"/>
    <mergeCell ref="B5:L5"/>
    <mergeCell ref="B6:L6"/>
    <mergeCell ref="B7:D7"/>
    <mergeCell ref="B9:D9"/>
    <mergeCell ref="J12:J13"/>
    <mergeCell ref="J11:K11"/>
    <mergeCell ref="H11:I13"/>
    <mergeCell ref="B35:B37"/>
    <mergeCell ref="C35:D37"/>
    <mergeCell ref="H35:I35"/>
    <mergeCell ref="H37:I37"/>
    <mergeCell ref="H30:I30"/>
    <mergeCell ref="H36:I36"/>
    <mergeCell ref="K12:K13"/>
    <mergeCell ref="B15:L15"/>
    <mergeCell ref="B16:L16"/>
    <mergeCell ref="B17:L17"/>
    <mergeCell ref="H34:I34"/>
    <mergeCell ref="B28:L28"/>
    <mergeCell ref="B29:L29"/>
    <mergeCell ref="B20:B21"/>
    <mergeCell ref="C20:C21"/>
    <mergeCell ref="D20:D21"/>
    <mergeCell ref="A11:A13"/>
    <mergeCell ref="A15:A16"/>
    <mergeCell ref="A18:A19"/>
    <mergeCell ref="A28:A29"/>
    <mergeCell ref="H31:I31"/>
    <mergeCell ref="H27:I27"/>
    <mergeCell ref="B11:B13"/>
    <mergeCell ref="C11:C13"/>
    <mergeCell ref="E11:E13"/>
    <mergeCell ref="F11:F13"/>
    <mergeCell ref="G11:G13"/>
    <mergeCell ref="B19:L19"/>
    <mergeCell ref="H14:I14"/>
    <mergeCell ref="H21:I21"/>
    <mergeCell ref="B22:B23"/>
    <mergeCell ref="C22:C23"/>
    <mergeCell ref="D22:D23"/>
    <mergeCell ref="H23:I23"/>
    <mergeCell ref="B24:B25"/>
    <mergeCell ref="C24:C25"/>
    <mergeCell ref="D24:D25"/>
    <mergeCell ref="A42:A43"/>
    <mergeCell ref="A44:A45"/>
    <mergeCell ref="A46:A47"/>
  </mergeCells>
  <pageMargins left="0.51181102362204722" right="0.31496062992125984" top="0.55118110236220474" bottom="0.35433070866141736" header="0" footer="0"/>
  <pageSetup paperSize="9" scale="85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2017-07-19T05:52:39Z</dcterms:modified>
</cp:coreProperties>
</file>