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65" windowWidth="19155" windowHeight="11700"/>
  </bookViews>
  <sheets>
    <sheet name="3 квартал" sheetId="1" r:id="rId1"/>
  </sheets>
  <definedNames>
    <definedName name="_GoBack" localSheetId="0">'3 квартал'!$G$17</definedName>
  </definedNames>
  <calcPr calcId="145621"/>
</workbook>
</file>

<file path=xl/calcChain.xml><?xml version="1.0" encoding="utf-8"?>
<calcChain xmlns="http://schemas.openxmlformats.org/spreadsheetml/2006/main">
  <c r="G25" i="1" l="1"/>
  <c r="F25" i="1"/>
  <c r="G24" i="1" l="1"/>
  <c r="I28" i="1" l="1"/>
  <c r="H44" i="1" l="1"/>
  <c r="G44" i="1"/>
  <c r="F44" i="1"/>
  <c r="H43" i="1"/>
  <c r="G43" i="1"/>
  <c r="H42" i="1"/>
  <c r="H47" i="1" s="1"/>
  <c r="G42" i="1"/>
  <c r="F42" i="1"/>
  <c r="G33" i="1"/>
  <c r="F33" i="1"/>
  <c r="G32" i="1"/>
  <c r="F32" i="1"/>
  <c r="G31" i="1"/>
  <c r="F31" i="1"/>
  <c r="G23" i="1"/>
  <c r="F23" i="1"/>
  <c r="G22" i="1"/>
  <c r="F22" i="1"/>
  <c r="G21" i="1"/>
  <c r="F21" i="1"/>
  <c r="F47" i="1" l="1"/>
  <c r="G47" i="1"/>
  <c r="I42" i="1"/>
  <c r="I43" i="1"/>
  <c r="I44" i="1"/>
  <c r="F49" i="1"/>
  <c r="G49" i="1"/>
  <c r="H49" i="1"/>
  <c r="F34" i="1"/>
  <c r="G34" i="1"/>
  <c r="I49" i="1" l="1"/>
  <c r="G45" i="1"/>
  <c r="H45" i="1"/>
  <c r="F45" i="1"/>
  <c r="G26" i="1"/>
  <c r="F26" i="1"/>
  <c r="H46" i="1" l="1"/>
  <c r="I45" i="1"/>
  <c r="I47" i="1"/>
  <c r="G50" i="1"/>
  <c r="K43" i="1"/>
  <c r="K45" i="1"/>
  <c r="I46" i="1" l="1"/>
  <c r="H50" i="1"/>
  <c r="I50" i="1" s="1"/>
  <c r="I48" i="1"/>
  <c r="K46" i="1"/>
  <c r="K48" i="1"/>
  <c r="K47" i="1"/>
  <c r="K49" i="1"/>
  <c r="K50" i="1" l="1"/>
</calcChain>
</file>

<file path=xl/sharedStrings.xml><?xml version="1.0" encoding="utf-8"?>
<sst xmlns="http://schemas.openxmlformats.org/spreadsheetml/2006/main" count="134" uniqueCount="99">
  <si>
    <t>Источники финансирования</t>
  </si>
  <si>
    <t>Утверждено по программе</t>
  </si>
  <si>
    <t>Утверждено в бюджете</t>
  </si>
  <si>
    <t>Фактическое значение за отчетный период</t>
  </si>
  <si>
    <t>Отклонение</t>
  </si>
  <si>
    <t>УСП</t>
  </si>
  <si>
    <t>Бюджет АО</t>
  </si>
  <si>
    <t>Местный бюджет</t>
  </si>
  <si>
    <t>Иные источники</t>
  </si>
  <si>
    <t>ДЖКиСК</t>
  </si>
  <si>
    <t>Итого по задаче 1</t>
  </si>
  <si>
    <t>Всего:</t>
  </si>
  <si>
    <t>УБУиО</t>
  </si>
  <si>
    <t>Итого по задаче 2</t>
  </si>
  <si>
    <t xml:space="preserve">Местный бюджет </t>
  </si>
  <si>
    <r>
      <rPr>
        <b/>
        <sz val="11"/>
        <color theme="1"/>
        <rFont val="Times New Roman"/>
        <family val="1"/>
        <charset val="204"/>
      </rPr>
      <t>муниципальная программа:</t>
    </r>
    <r>
      <rPr>
        <sz val="11"/>
        <color theme="1"/>
        <rFont val="Times New Roman"/>
        <family val="1"/>
        <charset val="204"/>
      </rPr>
      <t xml:space="preserve">
</t>
    </r>
    <r>
      <rPr>
        <i/>
        <u/>
        <sz val="11"/>
        <color theme="1"/>
        <rFont val="Times New Roman"/>
        <family val="1"/>
        <charset val="204"/>
      </rPr>
      <t>«Развитие физической культуры и спорта в городе Югорске на 2014 – 2020 годы»</t>
    </r>
  </si>
  <si>
    <r>
      <rPr>
        <b/>
        <sz val="11"/>
        <color theme="1"/>
        <rFont val="Times New Roman"/>
        <family val="1"/>
        <charset val="204"/>
      </rPr>
      <t>ответственный исполнитель:</t>
    </r>
    <r>
      <rPr>
        <sz val="11"/>
        <color theme="1"/>
        <rFont val="Times New Roman"/>
        <family val="1"/>
        <charset val="204"/>
      </rPr>
      <t xml:space="preserve">
</t>
    </r>
    <r>
      <rPr>
        <i/>
        <u/>
        <sz val="11"/>
        <color theme="1"/>
        <rFont val="Times New Roman"/>
        <family val="1"/>
        <charset val="204"/>
      </rPr>
      <t>Управление социальной политики администрации города Югорска</t>
    </r>
    <r>
      <rPr>
        <sz val="11"/>
        <color theme="1"/>
        <rFont val="Times New Roman"/>
        <family val="1"/>
        <charset val="204"/>
      </rPr>
      <t xml:space="preserve">
</t>
    </r>
  </si>
  <si>
    <t>Цель: «Обеспечение возможностей жителей города Югорска систематически заниматься физической культурой и спортом, повышение конкурентоспособности спортсменов города Югорска на окружной, Российской и международной спортивной арене, а также успешное проведение в городе Югорске спортивных соревнований различного уровня »</t>
  </si>
  <si>
    <t xml:space="preserve">Управление социальной политики </t>
  </si>
  <si>
    <t>ВСЕГО по муниципальной программе</t>
  </si>
  <si>
    <t>Код 
строки</t>
  </si>
  <si>
    <t>№ основного мероприятия</t>
  </si>
  <si>
    <t>Основные мероприятия программы (связь мероприятий с целевыми показателями муниципальной программы)</t>
  </si>
  <si>
    <t>Ответственный исполнитель/ соисполнитель (наименование органа или структурного подразделения)</t>
  </si>
  <si>
    <t>2</t>
  </si>
  <si>
    <t>Относительное значение, % (гр.8/гр.7*100,0%)</t>
  </si>
  <si>
    <t>01</t>
  </si>
  <si>
    <t>02</t>
  </si>
  <si>
    <t>Департамент жилищно-коммунального и строительного комплекса (далее - ДЖКиСК)</t>
  </si>
  <si>
    <t>03</t>
  </si>
  <si>
    <t>04</t>
  </si>
  <si>
    <t>Управление социальной политики (далее-УСП)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</si>
  <si>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</si>
  <si>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</si>
  <si>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</si>
  <si>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</si>
  <si>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</si>
  <si>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</si>
  <si>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</si>
  <si>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</si>
  <si>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</si>
  <si>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Задача 1. Развитие материально-технической базы муниципальных учреждений физической культуры и спорта, спортивной инфраструктуры.</t>
  </si>
  <si>
    <t>Задача 2. Развитие физической культуры, школьного спорта и массового спорта, подготовка спортивного резерва.</t>
  </si>
  <si>
    <t>14</t>
  </si>
  <si>
    <t>Всего</t>
  </si>
  <si>
    <t>15</t>
  </si>
  <si>
    <t>16</t>
  </si>
  <si>
    <t>17</t>
  </si>
  <si>
    <t>18</t>
  </si>
  <si>
    <t>19</t>
  </si>
  <si>
    <t>20</t>
  </si>
  <si>
    <t>21</t>
  </si>
  <si>
    <t>22</t>
  </si>
  <si>
    <t>Организация и проведение спортивно-массовых мероприятий в городе Югорске, участие спортсменов и сборных команд города Югорска в соревнованиях различного уровня (2,8,9)</t>
  </si>
  <si>
    <t>23</t>
  </si>
  <si>
    <t>24</t>
  </si>
  <si>
    <t>25</t>
  </si>
  <si>
    <t>26</t>
  </si>
  <si>
    <t>Освещение мероприятий в сфере физической культуры и спорта среди населения в средствах массовой информации (7)</t>
  </si>
  <si>
    <t>27</t>
  </si>
  <si>
    <t>28</t>
  </si>
  <si>
    <t>29</t>
  </si>
  <si>
    <t>30</t>
  </si>
  <si>
    <t>31</t>
  </si>
  <si>
    <t>32</t>
  </si>
  <si>
    <t>Итого по задаче 3</t>
  </si>
  <si>
    <t>33</t>
  </si>
  <si>
    <t>34</t>
  </si>
  <si>
    <t>35</t>
  </si>
  <si>
    <t>36</t>
  </si>
  <si>
    <t>Абсолютное значение 
(гр.8-гр.7)</t>
  </si>
  <si>
    <t>Результаты реализации муниципальной программы</t>
  </si>
  <si>
    <t xml:space="preserve">    (ответственный исполнитель)                                                                                                                (исполнитель, ответственный за составление формы)</t>
  </si>
  <si>
    <t>Строительство физкультурно-спортивного комплекса с универсальным игровым залом (1,2,3,5,10)</t>
  </si>
  <si>
    <t>Укрепление материально-технической базы учреждений физической культуры и спорта (2,8)</t>
  </si>
  <si>
    <t>0.1.1</t>
  </si>
  <si>
    <t>0.1.2</t>
  </si>
  <si>
    <t xml:space="preserve">Приложение 3
 к письму УСП № 19 
от «_15_» января  2018
</t>
  </si>
  <si>
    <t>0.2.1</t>
  </si>
  <si>
    <t>Обеспечение организации комплексного содержания (оказание муниципальных услуг) подведомственных учреждений физической культуры и спорта, в том числе на выделение субсидий (2,4,6)</t>
  </si>
  <si>
    <t>0.3.1</t>
  </si>
  <si>
    <t>0.3.2</t>
  </si>
  <si>
    <t xml:space="preserve">В рамках выделенных денежных средств осуществляется финансирование деятельности МБУ СШОР "Центр Югорского спорта". </t>
  </si>
  <si>
    <t xml:space="preserve">Доход от предпринимательской деятельности. </t>
  </si>
  <si>
    <t xml:space="preserve">Проведение и участие в соревновательной деятельности </t>
  </si>
  <si>
    <t>Освещение спортивных мероприятий в городской газете и на Югорском телевидении.</t>
  </si>
  <si>
    <t>Задача 3. Обеспечение условий для успешного выступления спортсменов города Югорска на официальных соревнованиях различного уровня,                                  пропаганда здорового образа жизни.</t>
  </si>
  <si>
    <t>Денежные средства были израсходованы на участие в Спартакиаде муниципальных служащих (2-ой квартал)</t>
  </si>
  <si>
    <t>Денежные средства предусмотрены на участие в соревнованиях по спортивной аэробике в республике Болгария.</t>
  </si>
  <si>
    <t>УО</t>
  </si>
  <si>
    <t>Ведется строительство ФСК с универсальным игровым залом. Готовность объекта составляет 88,8%. По итогам проведенных торгов, заключен контракт на работы по завершению строительства, срок исполнения которого до 31.03.2019. Объемы финансирования, необходимые для завершения строительства увеличены в 3-ем квартале 2018.</t>
  </si>
  <si>
    <t xml:space="preserve">Приобретение спортивного оборудования, спортивного инвентаря и экипировки. </t>
  </si>
  <si>
    <t>Приобретение уличного оборудования для организации спортивноых мероприятий</t>
  </si>
  <si>
    <t>Запланировано выполнение проекта спортивной площадки.</t>
  </si>
  <si>
    <t>администрации города Югорска                                                                          В.М. Бурматов                                                              О.В. Самсоненко                5-00-24 (198)_</t>
  </si>
  <si>
    <t xml:space="preserve"> Отчет </t>
  </si>
  <si>
    <t xml:space="preserve">об исполнении муниципальной программы города Югорска </t>
  </si>
  <si>
    <t>по состоянию на 01 октября 2018</t>
  </si>
  <si>
    <t>Приложение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</si>
</sst>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8" fillId="0" borderId="0" xfId="0" applyFont="1"/>
    <xf numFmtId="0" fontId="2" fillId="0" borderId="1" xfId="0" applyFont="1" applyBorder="1" applyAlignment="1">
      <alignment horizontal="center" vertical="center" wrapText="1"/>
    </xf>
    <xf numFmtId="49" fontId="8" fillId="0" borderId="0" xfId="0" applyNumberFormat="1" applyFont="1"/>
    <xf numFmtId="49" fontId="2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12" fillId="0" borderId="0" xfId="0" applyFont="1"/>
    <xf numFmtId="0" fontId="13" fillId="0" borderId="1" xfId="0" applyFont="1" applyBorder="1" applyAlignment="1">
      <alignment horizontal="justify" vertical="top" wrapText="1"/>
    </xf>
    <xf numFmtId="164" fontId="0" fillId="0" borderId="0" xfId="0" applyNumberFormat="1"/>
    <xf numFmtId="0" fontId="0" fillId="0" borderId="0" xfId="0"/>
    <xf numFmtId="0" fontId="3" fillId="0" borderId="0" xfId="0" applyFont="1" applyAlignment="1">
      <alignment horizontal="justify"/>
    </xf>
    <xf numFmtId="164" fontId="9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wrapText="1"/>
    </xf>
    <xf numFmtId="0" fontId="9" fillId="0" borderId="0" xfId="0" applyFont="1" applyAlignment="1"/>
    <xf numFmtId="0" fontId="6" fillId="2" borderId="1" xfId="0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justify" vertical="top" wrapText="1"/>
    </xf>
    <xf numFmtId="165" fontId="3" fillId="2" borderId="1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justify" vertical="top" wrapText="1"/>
    </xf>
    <xf numFmtId="0" fontId="3" fillId="2" borderId="9" xfId="0" applyFont="1" applyFill="1" applyBorder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164" fontId="8" fillId="2" borderId="1" xfId="0" applyNumberFormat="1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top" wrapText="1"/>
    </xf>
    <xf numFmtId="49" fontId="3" fillId="2" borderId="4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horizontal="left" wrapText="1"/>
    </xf>
    <xf numFmtId="0" fontId="9" fillId="0" borderId="1" xfId="0" applyFont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164" fontId="3" fillId="2" borderId="9" xfId="0" applyNumberFormat="1" applyFont="1" applyFill="1" applyBorder="1" applyAlignment="1">
      <alignment horizontal="center" vertical="top" wrapText="1"/>
    </xf>
    <xf numFmtId="164" fontId="3" fillId="2" borderId="11" xfId="0" applyNumberFormat="1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49" fontId="10" fillId="0" borderId="0" xfId="0" applyNumberFormat="1" applyFont="1" applyAlignment="1">
      <alignment horizontal="center" wrapText="1"/>
    </xf>
    <xf numFmtId="49" fontId="10" fillId="0" borderId="0" xfId="0" applyNumberFormat="1" applyFont="1" applyAlignment="1">
      <alignment horizontal="center"/>
    </xf>
    <xf numFmtId="16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8" fillId="2" borderId="1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top" wrapText="1"/>
    </xf>
    <xf numFmtId="0" fontId="9" fillId="2" borderId="1" xfId="0" applyFont="1" applyFill="1" applyBorder="1" applyAlignment="1">
      <alignment horizontal="justify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15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tabSelected="1" topLeftCell="B36" zoomScaleNormal="100" workbookViewId="0">
      <selection activeCell="H41" sqref="H41"/>
    </sheetView>
  </sheetViews>
  <sheetFormatPr defaultRowHeight="15" x14ac:dyDescent="0.25"/>
  <cols>
    <col min="1" max="1" width="9.140625" style="11" hidden="1" customWidth="1"/>
    <col min="2" max="2" width="10.28515625" style="5" customWidth="1"/>
    <col min="3" max="3" width="31.28515625" customWidth="1"/>
    <col min="4" max="4" width="15" style="8" customWidth="1"/>
    <col min="5" max="5" width="12" style="8" customWidth="1"/>
    <col min="6" max="6" width="13.28515625" customWidth="1"/>
    <col min="7" max="8" width="13.5703125" customWidth="1"/>
    <col min="9" max="9" width="5.85546875" customWidth="1"/>
    <col min="10" max="10" width="8.42578125" customWidth="1"/>
    <col min="11" max="11" width="16.85546875" customWidth="1"/>
    <col min="12" max="12" width="10.140625" customWidth="1"/>
    <col min="13" max="13" width="13.140625" customWidth="1"/>
  </cols>
  <sheetData>
    <row r="1" spans="1:13" ht="0.75" customHeight="1" x14ac:dyDescent="0.25">
      <c r="B1" s="3"/>
      <c r="C1" s="1"/>
      <c r="D1" s="6"/>
      <c r="E1" s="6"/>
      <c r="F1" s="1"/>
      <c r="G1" s="1"/>
      <c r="H1" s="1"/>
      <c r="I1" s="1"/>
      <c r="J1" s="1"/>
      <c r="K1" s="62" t="s">
        <v>77</v>
      </c>
      <c r="L1" s="62"/>
      <c r="M1" s="62"/>
    </row>
    <row r="2" spans="1:13" s="11" customFormat="1" ht="0.75" customHeight="1" x14ac:dyDescent="0.25">
      <c r="B2" s="3"/>
      <c r="C2" s="1"/>
      <c r="D2" s="6"/>
      <c r="E2" s="6"/>
      <c r="F2" s="1"/>
      <c r="G2" s="1"/>
      <c r="H2" s="1"/>
      <c r="I2" s="1"/>
      <c r="J2" s="1"/>
      <c r="K2" s="17"/>
      <c r="L2" s="17"/>
      <c r="M2" s="17"/>
    </row>
    <row r="3" spans="1:13" ht="15.75" customHeight="1" x14ac:dyDescent="0.25">
      <c r="B3" s="18"/>
      <c r="C3" s="19"/>
      <c r="D3" s="19"/>
      <c r="E3" s="19"/>
      <c r="F3" s="19"/>
      <c r="G3" s="19"/>
      <c r="H3" s="19"/>
      <c r="I3" s="19"/>
      <c r="J3" s="19"/>
      <c r="K3" s="19"/>
      <c r="L3" s="115" t="s">
        <v>98</v>
      </c>
      <c r="M3" s="115"/>
    </row>
    <row r="4" spans="1:13" x14ac:dyDescent="0.25">
      <c r="B4" s="80" t="s">
        <v>95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</row>
    <row r="5" spans="1:13" s="11" customFormat="1" x14ac:dyDescent="0.25">
      <c r="B5" s="80" t="s">
        <v>96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</row>
    <row r="6" spans="1:13" s="11" customFormat="1" x14ac:dyDescent="0.25">
      <c r="B6" s="80" t="s">
        <v>97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</row>
    <row r="7" spans="1:13" ht="39.75" customHeight="1" x14ac:dyDescent="0.25">
      <c r="B7" s="63" t="s">
        <v>15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</row>
    <row r="8" spans="1:13" ht="44.25" customHeight="1" x14ac:dyDescent="0.25">
      <c r="B8" s="63" t="s">
        <v>16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9" spans="1:13" ht="25.5" customHeight="1" x14ac:dyDescent="0.25">
      <c r="A9" s="38" t="s">
        <v>20</v>
      </c>
      <c r="B9" s="94" t="s">
        <v>21</v>
      </c>
      <c r="C9" s="38" t="s">
        <v>22</v>
      </c>
      <c r="D9" s="38" t="s">
        <v>23</v>
      </c>
      <c r="E9" s="38" t="s">
        <v>0</v>
      </c>
      <c r="F9" s="38" t="s">
        <v>1</v>
      </c>
      <c r="G9" s="38" t="s">
        <v>2</v>
      </c>
      <c r="H9" s="38" t="s">
        <v>3</v>
      </c>
      <c r="I9" s="38" t="s">
        <v>4</v>
      </c>
      <c r="J9" s="38"/>
      <c r="K9" s="38"/>
      <c r="L9" s="38" t="s">
        <v>71</v>
      </c>
      <c r="M9" s="38"/>
    </row>
    <row r="10" spans="1:13" ht="15" customHeight="1" x14ac:dyDescent="0.25">
      <c r="A10" s="39"/>
      <c r="B10" s="94"/>
      <c r="C10" s="38"/>
      <c r="D10" s="38"/>
      <c r="E10" s="38"/>
      <c r="F10" s="38"/>
      <c r="G10" s="38"/>
      <c r="H10" s="38"/>
      <c r="I10" s="38" t="s">
        <v>70</v>
      </c>
      <c r="J10" s="38"/>
      <c r="K10" s="38" t="s">
        <v>25</v>
      </c>
      <c r="L10" s="38"/>
      <c r="M10" s="38"/>
    </row>
    <row r="11" spans="1:13" ht="36" customHeight="1" x14ac:dyDescent="0.25">
      <c r="A11" s="39"/>
      <c r="B11" s="94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13" x14ac:dyDescent="0.25">
      <c r="A12" s="14">
        <v>1</v>
      </c>
      <c r="B12" s="4" t="s">
        <v>24</v>
      </c>
      <c r="C12" s="2">
        <v>3</v>
      </c>
      <c r="D12" s="7">
        <v>4</v>
      </c>
      <c r="E12" s="7">
        <v>5</v>
      </c>
      <c r="F12" s="2">
        <v>6</v>
      </c>
      <c r="G12" s="2">
        <v>7</v>
      </c>
      <c r="H12" s="2">
        <v>8</v>
      </c>
      <c r="I12" s="68">
        <v>9</v>
      </c>
      <c r="J12" s="68"/>
      <c r="K12" s="2">
        <v>10</v>
      </c>
      <c r="L12" s="68">
        <v>11</v>
      </c>
      <c r="M12" s="68"/>
    </row>
    <row r="13" spans="1:13" ht="51.75" customHeight="1" x14ac:dyDescent="0.25">
      <c r="A13" s="15" t="s">
        <v>26</v>
      </c>
      <c r="B13" s="64" t="s">
        <v>17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</row>
    <row r="14" spans="1:13" ht="27" customHeight="1" x14ac:dyDescent="0.25">
      <c r="A14" s="15" t="s">
        <v>27</v>
      </c>
      <c r="B14" s="69" t="s">
        <v>41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1"/>
    </row>
    <row r="15" spans="1:13" ht="39" customHeight="1" x14ac:dyDescent="0.25">
      <c r="A15" s="15" t="s">
        <v>29</v>
      </c>
      <c r="B15" s="65" t="s">
        <v>75</v>
      </c>
      <c r="C15" s="67" t="s">
        <v>73</v>
      </c>
      <c r="D15" s="44" t="s">
        <v>28</v>
      </c>
      <c r="E15" s="20" t="s">
        <v>6</v>
      </c>
      <c r="F15" s="21">
        <v>223694.3</v>
      </c>
      <c r="G15" s="21">
        <v>223694.3</v>
      </c>
      <c r="H15" s="21">
        <v>54500.2</v>
      </c>
      <c r="I15" s="40">
        <v>-169194.1</v>
      </c>
      <c r="J15" s="40"/>
      <c r="K15" s="21">
        <v>24.36</v>
      </c>
      <c r="L15" s="56" t="s">
        <v>90</v>
      </c>
      <c r="M15" s="57"/>
    </row>
    <row r="16" spans="1:13" ht="105.75" customHeight="1" x14ac:dyDescent="0.25">
      <c r="A16" s="15" t="s">
        <v>30</v>
      </c>
      <c r="B16" s="66"/>
      <c r="C16" s="67"/>
      <c r="D16" s="46"/>
      <c r="E16" s="20" t="s">
        <v>7</v>
      </c>
      <c r="F16" s="21">
        <v>13541</v>
      </c>
      <c r="G16" s="21">
        <v>13541</v>
      </c>
      <c r="H16" s="21">
        <v>4875.05</v>
      </c>
      <c r="I16" s="40">
        <v>-8665.9</v>
      </c>
      <c r="J16" s="40"/>
      <c r="K16" s="21">
        <v>36</v>
      </c>
      <c r="L16" s="58"/>
      <c r="M16" s="59"/>
    </row>
    <row r="17" spans="1:13" ht="45.75" customHeight="1" x14ac:dyDescent="0.25">
      <c r="A17" s="15" t="s">
        <v>32</v>
      </c>
      <c r="B17" s="72" t="s">
        <v>76</v>
      </c>
      <c r="C17" s="73" t="s">
        <v>74</v>
      </c>
      <c r="D17" s="42" t="s">
        <v>31</v>
      </c>
      <c r="E17" s="20" t="s">
        <v>6</v>
      </c>
      <c r="F17" s="21">
        <v>486</v>
      </c>
      <c r="G17" s="21">
        <v>486</v>
      </c>
      <c r="H17" s="21">
        <v>316.35000000000002</v>
      </c>
      <c r="I17" s="40">
        <v>-169.6</v>
      </c>
      <c r="J17" s="40"/>
      <c r="K17" s="21">
        <v>65.099999999999994</v>
      </c>
      <c r="L17" s="56" t="s">
        <v>91</v>
      </c>
      <c r="M17" s="57"/>
    </row>
    <row r="18" spans="1:13" ht="39" customHeight="1" x14ac:dyDescent="0.25">
      <c r="A18" s="15" t="s">
        <v>33</v>
      </c>
      <c r="B18" s="65"/>
      <c r="C18" s="74"/>
      <c r="D18" s="42"/>
      <c r="E18" s="20" t="s">
        <v>7</v>
      </c>
      <c r="F18" s="21">
        <v>125.6</v>
      </c>
      <c r="G18" s="21">
        <v>125.6</v>
      </c>
      <c r="H18" s="21">
        <v>125.6</v>
      </c>
      <c r="I18" s="40">
        <v>0</v>
      </c>
      <c r="J18" s="40"/>
      <c r="K18" s="21">
        <v>100</v>
      </c>
      <c r="L18" s="58"/>
      <c r="M18" s="59"/>
    </row>
    <row r="19" spans="1:13" ht="26.25" customHeight="1" x14ac:dyDescent="0.25">
      <c r="A19" s="15" t="s">
        <v>34</v>
      </c>
      <c r="B19" s="65"/>
      <c r="C19" s="74"/>
      <c r="D19" s="42"/>
      <c r="E19" s="20" t="s">
        <v>8</v>
      </c>
      <c r="F19" s="21">
        <v>0</v>
      </c>
      <c r="G19" s="21">
        <v>0</v>
      </c>
      <c r="H19" s="21">
        <v>0</v>
      </c>
      <c r="I19" s="40">
        <v>0</v>
      </c>
      <c r="J19" s="40"/>
      <c r="K19" s="21">
        <v>0</v>
      </c>
      <c r="L19" s="61"/>
      <c r="M19" s="61"/>
    </row>
    <row r="20" spans="1:13" s="11" customFormat="1" ht="38.25" customHeight="1" x14ac:dyDescent="0.25">
      <c r="A20" s="15"/>
      <c r="B20" s="66"/>
      <c r="C20" s="75"/>
      <c r="D20" s="20" t="s">
        <v>9</v>
      </c>
      <c r="E20" s="20" t="s">
        <v>7</v>
      </c>
      <c r="F20" s="21">
        <v>100</v>
      </c>
      <c r="G20" s="21">
        <v>100</v>
      </c>
      <c r="H20" s="21">
        <v>100</v>
      </c>
      <c r="I20" s="76">
        <v>0</v>
      </c>
      <c r="J20" s="77"/>
      <c r="K20" s="21">
        <v>100</v>
      </c>
      <c r="L20" s="78" t="s">
        <v>93</v>
      </c>
      <c r="M20" s="79"/>
    </row>
    <row r="21" spans="1:13" ht="26.25" customHeight="1" x14ac:dyDescent="0.25">
      <c r="A21" s="15" t="s">
        <v>35</v>
      </c>
      <c r="B21" s="35"/>
      <c r="C21" s="97" t="s">
        <v>10</v>
      </c>
      <c r="D21" s="42" t="s">
        <v>5</v>
      </c>
      <c r="E21" s="20" t="s">
        <v>6</v>
      </c>
      <c r="F21" s="21">
        <f>F17</f>
        <v>486</v>
      </c>
      <c r="G21" s="21">
        <f>_GoBack</f>
        <v>486</v>
      </c>
      <c r="H21" s="21">
        <v>316.39999999999998</v>
      </c>
      <c r="I21" s="40">
        <v>-169.6</v>
      </c>
      <c r="J21" s="40"/>
      <c r="K21" s="21">
        <v>65.099999999999994</v>
      </c>
      <c r="L21" s="95"/>
      <c r="M21" s="95"/>
    </row>
    <row r="22" spans="1:13" ht="26.25" customHeight="1" x14ac:dyDescent="0.25">
      <c r="A22" s="15" t="s">
        <v>36</v>
      </c>
      <c r="B22" s="36"/>
      <c r="C22" s="98"/>
      <c r="D22" s="42"/>
      <c r="E22" s="20" t="s">
        <v>7</v>
      </c>
      <c r="F22" s="21">
        <f>F18</f>
        <v>125.6</v>
      </c>
      <c r="G22" s="21">
        <f>G18</f>
        <v>125.6</v>
      </c>
      <c r="H22" s="21">
        <v>125.6</v>
      </c>
      <c r="I22" s="40">
        <v>0</v>
      </c>
      <c r="J22" s="40"/>
      <c r="K22" s="21">
        <v>100</v>
      </c>
      <c r="L22" s="95"/>
      <c r="M22" s="95"/>
    </row>
    <row r="23" spans="1:13" ht="26.25" customHeight="1" x14ac:dyDescent="0.25">
      <c r="A23" s="15" t="s">
        <v>37</v>
      </c>
      <c r="B23" s="36"/>
      <c r="C23" s="98"/>
      <c r="D23" s="42"/>
      <c r="E23" s="20" t="s">
        <v>8</v>
      </c>
      <c r="F23" s="21">
        <f>F19</f>
        <v>0</v>
      </c>
      <c r="G23" s="21">
        <f>G19</f>
        <v>0</v>
      </c>
      <c r="H23" s="21">
        <v>0</v>
      </c>
      <c r="I23" s="40">
        <v>0</v>
      </c>
      <c r="J23" s="40"/>
      <c r="K23" s="21">
        <v>0</v>
      </c>
      <c r="L23" s="95"/>
      <c r="M23" s="95"/>
    </row>
    <row r="24" spans="1:13" ht="26.25" customHeight="1" x14ac:dyDescent="0.25">
      <c r="A24" s="15" t="s">
        <v>38</v>
      </c>
      <c r="B24" s="36"/>
      <c r="C24" s="98"/>
      <c r="D24" s="42" t="s">
        <v>9</v>
      </c>
      <c r="E24" s="20" t="s">
        <v>6</v>
      </c>
      <c r="F24" s="21">
        <v>223694.3</v>
      </c>
      <c r="G24" s="21">
        <f>G15</f>
        <v>223694.3</v>
      </c>
      <c r="H24" s="21">
        <v>54500.2</v>
      </c>
      <c r="I24" s="40">
        <v>-169194.1</v>
      </c>
      <c r="J24" s="40"/>
      <c r="K24" s="21">
        <v>24.4</v>
      </c>
      <c r="L24" s="95"/>
      <c r="M24" s="95"/>
    </row>
    <row r="25" spans="1:13" ht="26.25" customHeight="1" x14ac:dyDescent="0.25">
      <c r="A25" s="15" t="s">
        <v>39</v>
      </c>
      <c r="B25" s="36"/>
      <c r="C25" s="99"/>
      <c r="D25" s="42"/>
      <c r="E25" s="20" t="s">
        <v>7</v>
      </c>
      <c r="F25" s="21">
        <f>F16+F20</f>
        <v>13641</v>
      </c>
      <c r="G25" s="21">
        <f>G16+G20</f>
        <v>13641</v>
      </c>
      <c r="H25" s="21">
        <v>4975.1000000000004</v>
      </c>
      <c r="I25" s="40">
        <v>-10508.6</v>
      </c>
      <c r="J25" s="40"/>
      <c r="K25" s="21">
        <v>36.47</v>
      </c>
      <c r="L25" s="95"/>
      <c r="M25" s="95"/>
    </row>
    <row r="26" spans="1:13" ht="26.25" customHeight="1" x14ac:dyDescent="0.25">
      <c r="A26" s="15" t="s">
        <v>40</v>
      </c>
      <c r="B26" s="37"/>
      <c r="C26" s="95" t="s">
        <v>11</v>
      </c>
      <c r="D26" s="95"/>
      <c r="E26" s="22"/>
      <c r="F26" s="21">
        <f>F21+F22+F24+F25</f>
        <v>237946.9</v>
      </c>
      <c r="G26" s="21">
        <f>G21+G22+G24+G25</f>
        <v>237946.9</v>
      </c>
      <c r="H26" s="21">
        <v>59917.3</v>
      </c>
      <c r="I26" s="40">
        <v>-179997.8</v>
      </c>
      <c r="J26" s="40"/>
      <c r="K26" s="21">
        <v>25.18</v>
      </c>
      <c r="L26" s="96"/>
      <c r="M26" s="96"/>
    </row>
    <row r="27" spans="1:13" ht="23.25" customHeight="1" x14ac:dyDescent="0.25">
      <c r="A27" s="15" t="s">
        <v>43</v>
      </c>
      <c r="B27" s="53" t="s">
        <v>42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5"/>
    </row>
    <row r="28" spans="1:13" s="11" customFormat="1" ht="25.5" customHeight="1" x14ac:dyDescent="0.25">
      <c r="A28" s="15" t="s">
        <v>45</v>
      </c>
      <c r="B28" s="43" t="s">
        <v>78</v>
      </c>
      <c r="C28" s="42" t="s">
        <v>79</v>
      </c>
      <c r="D28" s="44" t="s">
        <v>5</v>
      </c>
      <c r="E28" s="20" t="s">
        <v>6</v>
      </c>
      <c r="F28" s="23">
        <v>0</v>
      </c>
      <c r="G28" s="23">
        <v>0</v>
      </c>
      <c r="H28" s="23">
        <v>0</v>
      </c>
      <c r="I28" s="40">
        <f t="shared" ref="I28" si="0">H28-G28</f>
        <v>0</v>
      </c>
      <c r="J28" s="40"/>
      <c r="K28" s="23">
        <v>0</v>
      </c>
      <c r="L28" s="56" t="s">
        <v>82</v>
      </c>
      <c r="M28" s="57"/>
    </row>
    <row r="29" spans="1:13" s="11" customFormat="1" ht="74.25" customHeight="1" x14ac:dyDescent="0.25">
      <c r="A29" s="15" t="s">
        <v>46</v>
      </c>
      <c r="B29" s="43"/>
      <c r="C29" s="42"/>
      <c r="D29" s="45"/>
      <c r="E29" s="20" t="s">
        <v>7</v>
      </c>
      <c r="F29" s="23">
        <v>49503.16</v>
      </c>
      <c r="G29" s="23">
        <v>49503.16</v>
      </c>
      <c r="H29" s="24">
        <v>42307.97</v>
      </c>
      <c r="I29" s="41">
        <v>-7195.18</v>
      </c>
      <c r="J29" s="41"/>
      <c r="K29" s="24">
        <v>85.46</v>
      </c>
      <c r="L29" s="58"/>
      <c r="M29" s="59"/>
    </row>
    <row r="30" spans="1:13" s="11" customFormat="1" ht="63" customHeight="1" x14ac:dyDescent="0.25">
      <c r="A30" s="15" t="s">
        <v>47</v>
      </c>
      <c r="B30" s="43"/>
      <c r="C30" s="42"/>
      <c r="D30" s="46"/>
      <c r="E30" s="20" t="s">
        <v>8</v>
      </c>
      <c r="F30" s="23">
        <v>5000</v>
      </c>
      <c r="G30" s="23">
        <v>5000</v>
      </c>
      <c r="H30" s="24">
        <v>1103.24</v>
      </c>
      <c r="I30" s="41">
        <v>-3896.76</v>
      </c>
      <c r="J30" s="41"/>
      <c r="K30" s="24">
        <v>22.06</v>
      </c>
      <c r="L30" s="60" t="s">
        <v>83</v>
      </c>
      <c r="M30" s="61"/>
    </row>
    <row r="31" spans="1:13" s="11" customFormat="1" ht="30" customHeight="1" x14ac:dyDescent="0.25">
      <c r="A31" s="15" t="s">
        <v>48</v>
      </c>
      <c r="B31" s="43"/>
      <c r="C31" s="47" t="s">
        <v>13</v>
      </c>
      <c r="D31" s="50" t="s">
        <v>5</v>
      </c>
      <c r="E31" s="25" t="s">
        <v>6</v>
      </c>
      <c r="F31" s="23">
        <f t="shared" ref="F31:G33" si="1">F28</f>
        <v>0</v>
      </c>
      <c r="G31" s="23">
        <f t="shared" si="1"/>
        <v>0</v>
      </c>
      <c r="H31" s="24">
        <v>0</v>
      </c>
      <c r="I31" s="41">
        <v>0</v>
      </c>
      <c r="J31" s="41"/>
      <c r="K31" s="24">
        <v>0</v>
      </c>
      <c r="L31" s="85"/>
      <c r="M31" s="86"/>
    </row>
    <row r="32" spans="1:13" s="11" customFormat="1" ht="30" customHeight="1" x14ac:dyDescent="0.25">
      <c r="A32" s="15" t="s">
        <v>49</v>
      </c>
      <c r="B32" s="43"/>
      <c r="C32" s="48"/>
      <c r="D32" s="50"/>
      <c r="E32" s="25" t="s">
        <v>7</v>
      </c>
      <c r="F32" s="23">
        <f t="shared" si="1"/>
        <v>49503.16</v>
      </c>
      <c r="G32" s="23">
        <f t="shared" si="1"/>
        <v>49503.16</v>
      </c>
      <c r="H32" s="24">
        <v>42307.97</v>
      </c>
      <c r="I32" s="41">
        <v>-7195.18</v>
      </c>
      <c r="J32" s="41"/>
      <c r="K32" s="24">
        <v>85.465000000000003</v>
      </c>
      <c r="L32" s="85"/>
      <c r="M32" s="86"/>
    </row>
    <row r="33" spans="1:13" s="11" customFormat="1" ht="30" customHeight="1" x14ac:dyDescent="0.25">
      <c r="A33" s="15" t="s">
        <v>50</v>
      </c>
      <c r="B33" s="43"/>
      <c r="C33" s="49"/>
      <c r="D33" s="50"/>
      <c r="E33" s="25" t="s">
        <v>8</v>
      </c>
      <c r="F33" s="23">
        <f t="shared" si="1"/>
        <v>5000</v>
      </c>
      <c r="G33" s="23">
        <f t="shared" si="1"/>
        <v>5000</v>
      </c>
      <c r="H33" s="24">
        <v>1103.24</v>
      </c>
      <c r="I33" s="41">
        <v>-3896.76</v>
      </c>
      <c r="J33" s="41"/>
      <c r="K33" s="24">
        <v>22.06</v>
      </c>
      <c r="L33" s="85"/>
      <c r="M33" s="86"/>
    </row>
    <row r="34" spans="1:13" s="11" customFormat="1" ht="26.25" customHeight="1" x14ac:dyDescent="0.25">
      <c r="A34" s="15" t="s">
        <v>51</v>
      </c>
      <c r="B34" s="43"/>
      <c r="C34" s="51" t="s">
        <v>44</v>
      </c>
      <c r="D34" s="52"/>
      <c r="E34" s="26"/>
      <c r="F34" s="23">
        <f>F31+F32+F33</f>
        <v>54503.16</v>
      </c>
      <c r="G34" s="23">
        <f>G31+G32+G33</f>
        <v>54503.16</v>
      </c>
      <c r="H34" s="24">
        <v>43411.21</v>
      </c>
      <c r="I34" s="41">
        <v>-11091.99</v>
      </c>
      <c r="J34" s="41"/>
      <c r="K34" s="24">
        <v>79.64</v>
      </c>
      <c r="L34" s="85"/>
      <c r="M34" s="86"/>
    </row>
    <row r="35" spans="1:13" s="11" customFormat="1" ht="31.5" customHeight="1" x14ac:dyDescent="0.25">
      <c r="A35" s="15" t="s">
        <v>52</v>
      </c>
      <c r="B35" s="53" t="s">
        <v>86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5"/>
    </row>
    <row r="36" spans="1:13" ht="85.5" customHeight="1" x14ac:dyDescent="0.25">
      <c r="A36" s="15" t="s">
        <v>54</v>
      </c>
      <c r="B36" s="72" t="s">
        <v>80</v>
      </c>
      <c r="C36" s="87" t="s">
        <v>53</v>
      </c>
      <c r="D36" s="44" t="s">
        <v>5</v>
      </c>
      <c r="E36" s="20" t="s">
        <v>6</v>
      </c>
      <c r="F36" s="21">
        <v>313</v>
      </c>
      <c r="G36" s="21">
        <v>313</v>
      </c>
      <c r="H36" s="21">
        <v>267.69</v>
      </c>
      <c r="I36" s="40">
        <v>-45.3</v>
      </c>
      <c r="J36" s="40"/>
      <c r="K36" s="21">
        <v>85.52</v>
      </c>
      <c r="L36" s="78" t="s">
        <v>88</v>
      </c>
      <c r="M36" s="79"/>
    </row>
    <row r="37" spans="1:13" ht="39.75" customHeight="1" x14ac:dyDescent="0.25">
      <c r="A37" s="15" t="s">
        <v>55</v>
      </c>
      <c r="B37" s="65"/>
      <c r="C37" s="88"/>
      <c r="D37" s="45"/>
      <c r="E37" s="20" t="s">
        <v>7</v>
      </c>
      <c r="F37" s="21">
        <v>3195.17</v>
      </c>
      <c r="G37" s="21">
        <v>3195.2</v>
      </c>
      <c r="H37" s="21">
        <v>2630.45</v>
      </c>
      <c r="I37" s="40">
        <v>-564.70000000000005</v>
      </c>
      <c r="J37" s="40"/>
      <c r="K37" s="21">
        <v>82.32</v>
      </c>
      <c r="L37" s="60" t="s">
        <v>84</v>
      </c>
      <c r="M37" s="84"/>
    </row>
    <row r="38" spans="1:13" ht="13.5" customHeight="1" x14ac:dyDescent="0.25">
      <c r="A38" s="15" t="s">
        <v>56</v>
      </c>
      <c r="B38" s="65"/>
      <c r="C38" s="88"/>
      <c r="D38" s="46"/>
      <c r="E38" s="20" t="s">
        <v>8</v>
      </c>
      <c r="F38" s="21">
        <v>0</v>
      </c>
      <c r="G38" s="21">
        <v>0</v>
      </c>
      <c r="H38" s="21">
        <v>0</v>
      </c>
      <c r="I38" s="40">
        <v>0</v>
      </c>
      <c r="J38" s="40"/>
      <c r="K38" s="21">
        <v>0</v>
      </c>
      <c r="L38" s="84"/>
      <c r="M38" s="84"/>
    </row>
    <row r="39" spans="1:13" s="11" customFormat="1" ht="53.25" customHeight="1" x14ac:dyDescent="0.25">
      <c r="A39" s="15"/>
      <c r="B39" s="65"/>
      <c r="C39" s="88"/>
      <c r="D39" s="27" t="s">
        <v>89</v>
      </c>
      <c r="E39" s="20" t="s">
        <v>7</v>
      </c>
      <c r="F39" s="21">
        <v>250</v>
      </c>
      <c r="G39" s="21">
        <v>250</v>
      </c>
      <c r="H39" s="21">
        <v>75</v>
      </c>
      <c r="I39" s="76">
        <v>-175</v>
      </c>
      <c r="J39" s="77"/>
      <c r="K39" s="21">
        <v>30</v>
      </c>
      <c r="L39" s="90" t="s">
        <v>92</v>
      </c>
      <c r="M39" s="91"/>
    </row>
    <row r="40" spans="1:13" ht="60.75" customHeight="1" x14ac:dyDescent="0.25">
      <c r="A40" s="15" t="s">
        <v>57</v>
      </c>
      <c r="B40" s="66"/>
      <c r="C40" s="89"/>
      <c r="D40" s="20" t="s">
        <v>12</v>
      </c>
      <c r="E40" s="20" t="s">
        <v>7</v>
      </c>
      <c r="F40" s="21">
        <v>107</v>
      </c>
      <c r="G40" s="21">
        <v>107</v>
      </c>
      <c r="H40" s="21">
        <v>91.498999999999995</v>
      </c>
      <c r="I40" s="40">
        <v>-15.5</v>
      </c>
      <c r="J40" s="40"/>
      <c r="K40" s="21">
        <v>85.51</v>
      </c>
      <c r="L40" s="60" t="s">
        <v>87</v>
      </c>
      <c r="M40" s="84"/>
    </row>
    <row r="41" spans="1:13" ht="54.75" customHeight="1" x14ac:dyDescent="0.25">
      <c r="A41" s="15" t="s">
        <v>59</v>
      </c>
      <c r="B41" s="28" t="s">
        <v>81</v>
      </c>
      <c r="C41" s="29" t="s">
        <v>58</v>
      </c>
      <c r="D41" s="30" t="s">
        <v>5</v>
      </c>
      <c r="E41" s="20" t="s">
        <v>7</v>
      </c>
      <c r="F41" s="21">
        <v>1300</v>
      </c>
      <c r="G41" s="21">
        <v>1300</v>
      </c>
      <c r="H41" s="21">
        <v>1288.26</v>
      </c>
      <c r="I41" s="40">
        <v>-11.7</v>
      </c>
      <c r="J41" s="40"/>
      <c r="K41" s="21">
        <v>99.1</v>
      </c>
      <c r="L41" s="78" t="s">
        <v>85</v>
      </c>
      <c r="M41" s="92"/>
    </row>
    <row r="42" spans="1:13" ht="26.25" customHeight="1" x14ac:dyDescent="0.25">
      <c r="A42" s="15" t="s">
        <v>60</v>
      </c>
      <c r="B42" s="100" t="s">
        <v>65</v>
      </c>
      <c r="C42" s="101"/>
      <c r="D42" s="42" t="s">
        <v>5</v>
      </c>
      <c r="E42" s="20" t="s">
        <v>6</v>
      </c>
      <c r="F42" s="21">
        <f>F36</f>
        <v>313</v>
      </c>
      <c r="G42" s="21">
        <f>G36</f>
        <v>313</v>
      </c>
      <c r="H42" s="21">
        <f>H36</f>
        <v>267.69</v>
      </c>
      <c r="I42" s="40">
        <f t="shared" ref="I42:I50" si="2">H42-G42</f>
        <v>-45.31</v>
      </c>
      <c r="J42" s="40"/>
      <c r="K42" s="21">
        <v>0</v>
      </c>
      <c r="L42" s="84"/>
      <c r="M42" s="84"/>
    </row>
    <row r="43" spans="1:13" ht="26.25" customHeight="1" x14ac:dyDescent="0.25">
      <c r="A43" s="15" t="s">
        <v>61</v>
      </c>
      <c r="B43" s="102"/>
      <c r="C43" s="103"/>
      <c r="D43" s="42"/>
      <c r="E43" s="20" t="s">
        <v>7</v>
      </c>
      <c r="F43" s="21">
        <v>4495.2</v>
      </c>
      <c r="G43" s="21">
        <f>G37+G41</f>
        <v>4495.2</v>
      </c>
      <c r="H43" s="21">
        <f>H37+H41</f>
        <v>3918.71</v>
      </c>
      <c r="I43" s="40">
        <f t="shared" si="2"/>
        <v>-576.48999999999978</v>
      </c>
      <c r="J43" s="40"/>
      <c r="K43" s="21">
        <f t="shared" ref="K43:K50" si="3">H43/G43*100</f>
        <v>87.175431571453998</v>
      </c>
      <c r="L43" s="84"/>
      <c r="M43" s="84"/>
    </row>
    <row r="44" spans="1:13" ht="26.25" customHeight="1" x14ac:dyDescent="0.25">
      <c r="A44" s="15" t="s">
        <v>62</v>
      </c>
      <c r="B44" s="102"/>
      <c r="C44" s="103"/>
      <c r="D44" s="42"/>
      <c r="E44" s="20" t="s">
        <v>8</v>
      </c>
      <c r="F44" s="21">
        <f>F38</f>
        <v>0</v>
      </c>
      <c r="G44" s="21">
        <f>G38</f>
        <v>0</v>
      </c>
      <c r="H44" s="21">
        <f>H38</f>
        <v>0</v>
      </c>
      <c r="I44" s="40">
        <f t="shared" si="2"/>
        <v>0</v>
      </c>
      <c r="J44" s="40"/>
      <c r="K44" s="21">
        <v>0</v>
      </c>
      <c r="L44" s="84"/>
      <c r="M44" s="84"/>
    </row>
    <row r="45" spans="1:13" ht="26.25" customHeight="1" x14ac:dyDescent="0.25">
      <c r="A45" s="15" t="s">
        <v>63</v>
      </c>
      <c r="B45" s="104"/>
      <c r="C45" s="105"/>
      <c r="D45" s="20" t="s">
        <v>12</v>
      </c>
      <c r="E45" s="20" t="s">
        <v>7</v>
      </c>
      <c r="F45" s="21">
        <f t="shared" ref="F45:H45" si="4">F40</f>
        <v>107</v>
      </c>
      <c r="G45" s="21">
        <f t="shared" si="4"/>
        <v>107</v>
      </c>
      <c r="H45" s="21">
        <f t="shared" si="4"/>
        <v>91.498999999999995</v>
      </c>
      <c r="I45" s="40">
        <f t="shared" si="2"/>
        <v>-15.501000000000005</v>
      </c>
      <c r="J45" s="40"/>
      <c r="K45" s="21">
        <f t="shared" si="3"/>
        <v>85.513084112149528</v>
      </c>
      <c r="L45" s="84"/>
      <c r="M45" s="84"/>
    </row>
    <row r="46" spans="1:13" ht="26.25" customHeight="1" x14ac:dyDescent="0.25">
      <c r="A46" s="15" t="s">
        <v>64</v>
      </c>
      <c r="B46" s="31"/>
      <c r="C46" s="32" t="s">
        <v>11</v>
      </c>
      <c r="D46" s="33"/>
      <c r="E46" s="22"/>
      <c r="F46" s="21">
        <v>5423</v>
      </c>
      <c r="G46" s="21">
        <v>5423</v>
      </c>
      <c r="H46" s="34">
        <f>H43+H44+H45+H42</f>
        <v>4277.8989999999994</v>
      </c>
      <c r="I46" s="40">
        <f t="shared" si="2"/>
        <v>-1145.1010000000006</v>
      </c>
      <c r="J46" s="40"/>
      <c r="K46" s="21">
        <f t="shared" si="3"/>
        <v>78.884362898764522</v>
      </c>
      <c r="L46" s="84"/>
      <c r="M46" s="84"/>
    </row>
    <row r="47" spans="1:13" ht="27" customHeight="1" x14ac:dyDescent="0.25">
      <c r="A47" s="15" t="s">
        <v>66</v>
      </c>
      <c r="B47" s="106" t="s">
        <v>19</v>
      </c>
      <c r="C47" s="107"/>
      <c r="D47" s="108"/>
      <c r="E47" s="9" t="s">
        <v>6</v>
      </c>
      <c r="F47" s="16">
        <f>F24+F31+F42+F17</f>
        <v>224493.3</v>
      </c>
      <c r="G47" s="16">
        <f>G24+G31+G42+G21</f>
        <v>224493.3</v>
      </c>
      <c r="H47" s="16">
        <f>H24+H31+H42+H21</f>
        <v>55084.29</v>
      </c>
      <c r="I47" s="82">
        <f t="shared" si="2"/>
        <v>-169409.00999999998</v>
      </c>
      <c r="J47" s="82"/>
      <c r="K47" s="13">
        <f t="shared" si="3"/>
        <v>24.537164360807207</v>
      </c>
      <c r="L47" s="83"/>
      <c r="M47" s="83"/>
    </row>
    <row r="48" spans="1:13" ht="27" customHeight="1" x14ac:dyDescent="0.25">
      <c r="A48" s="15" t="s">
        <v>67</v>
      </c>
      <c r="B48" s="109"/>
      <c r="C48" s="110"/>
      <c r="D48" s="111"/>
      <c r="E48" s="9" t="s">
        <v>14</v>
      </c>
      <c r="F48" s="16">
        <v>68462.7</v>
      </c>
      <c r="G48" s="16">
        <v>68462.7</v>
      </c>
      <c r="H48" s="16">
        <v>51493.8</v>
      </c>
      <c r="I48" s="82">
        <f t="shared" si="2"/>
        <v>-16968.899999999994</v>
      </c>
      <c r="J48" s="82"/>
      <c r="K48" s="13">
        <f t="shared" si="3"/>
        <v>75.214386812088932</v>
      </c>
      <c r="L48" s="83"/>
      <c r="M48" s="83"/>
    </row>
    <row r="49" spans="1:13" ht="27" customHeight="1" x14ac:dyDescent="0.25">
      <c r="A49" s="15" t="s">
        <v>68</v>
      </c>
      <c r="B49" s="109"/>
      <c r="C49" s="110"/>
      <c r="D49" s="111"/>
      <c r="E49" s="9" t="s">
        <v>8</v>
      </c>
      <c r="F49" s="16">
        <f>F23+F33+F44</f>
        <v>5000</v>
      </c>
      <c r="G49" s="16">
        <f>G23+G30+G44</f>
        <v>5000</v>
      </c>
      <c r="H49" s="16">
        <f>H23+H33+H44</f>
        <v>1103.24</v>
      </c>
      <c r="I49" s="82">
        <f t="shared" si="2"/>
        <v>-3896.76</v>
      </c>
      <c r="J49" s="82"/>
      <c r="K49" s="13">
        <f t="shared" si="3"/>
        <v>22.064800000000002</v>
      </c>
      <c r="L49" s="83"/>
      <c r="M49" s="83"/>
    </row>
    <row r="50" spans="1:13" ht="27" customHeight="1" x14ac:dyDescent="0.25">
      <c r="A50" s="15" t="s">
        <v>69</v>
      </c>
      <c r="B50" s="112"/>
      <c r="C50" s="113"/>
      <c r="D50" s="114"/>
      <c r="E50" s="9" t="s">
        <v>11</v>
      </c>
      <c r="F50" s="16">
        <v>297956</v>
      </c>
      <c r="G50" s="16">
        <f>G47+G48+G49</f>
        <v>297956</v>
      </c>
      <c r="H50" s="16">
        <f>H47+H48+H49</f>
        <v>107681.33</v>
      </c>
      <c r="I50" s="82">
        <f t="shared" si="2"/>
        <v>-190274.66999999998</v>
      </c>
      <c r="J50" s="82"/>
      <c r="K50" s="13">
        <f t="shared" si="3"/>
        <v>36.140010605592771</v>
      </c>
      <c r="L50" s="83"/>
      <c r="M50" s="83"/>
    </row>
    <row r="51" spans="1:13" x14ac:dyDescent="0.25">
      <c r="F51" s="10"/>
    </row>
    <row r="52" spans="1:13" x14ac:dyDescent="0.25">
      <c r="B52" s="116" t="s">
        <v>18</v>
      </c>
      <c r="C52" s="116"/>
      <c r="D52" s="116"/>
      <c r="E52" s="116"/>
      <c r="F52" s="116"/>
      <c r="G52" s="116"/>
      <c r="H52" s="116"/>
      <c r="I52" s="116"/>
      <c r="J52" s="116"/>
      <c r="K52" s="116"/>
      <c r="L52" s="116"/>
    </row>
    <row r="53" spans="1:13" x14ac:dyDescent="0.25">
      <c r="B53" s="116" t="s">
        <v>94</v>
      </c>
      <c r="C53" s="116"/>
      <c r="D53" s="116"/>
      <c r="E53" s="116"/>
      <c r="F53" s="116"/>
      <c r="G53" s="116"/>
      <c r="H53" s="116"/>
      <c r="I53" s="116"/>
      <c r="J53" s="116"/>
      <c r="K53" s="116"/>
      <c r="L53" s="116"/>
    </row>
    <row r="54" spans="1:13" ht="18.75" x14ac:dyDescent="0.25">
      <c r="B54" s="93" t="s">
        <v>72</v>
      </c>
      <c r="C54" s="93"/>
      <c r="D54" s="93"/>
      <c r="E54" s="93"/>
      <c r="F54" s="93"/>
      <c r="G54" s="93"/>
      <c r="H54" s="93"/>
      <c r="I54" s="93"/>
      <c r="J54" s="93"/>
      <c r="K54" s="93"/>
      <c r="L54" s="93"/>
    </row>
    <row r="55" spans="1:13" ht="15.75" x14ac:dyDescent="0.25">
      <c r="B55" s="12"/>
      <c r="C55" s="11"/>
      <c r="D55" s="11"/>
      <c r="E55" s="11"/>
      <c r="F55" s="11"/>
      <c r="G55" s="11"/>
      <c r="H55" s="11"/>
      <c r="I55" s="11"/>
      <c r="J55" s="11"/>
      <c r="K55" s="11"/>
      <c r="L55" s="11"/>
    </row>
  </sheetData>
  <mergeCells count="117">
    <mergeCell ref="B52:L52"/>
    <mergeCell ref="B53:L53"/>
    <mergeCell ref="L15:M16"/>
    <mergeCell ref="I19:J19"/>
    <mergeCell ref="L19:M19"/>
    <mergeCell ref="L36:M36"/>
    <mergeCell ref="I24:J24"/>
    <mergeCell ref="L24:M24"/>
    <mergeCell ref="I15:J15"/>
    <mergeCell ref="L33:M33"/>
    <mergeCell ref="L34:M34"/>
    <mergeCell ref="I16:J16"/>
    <mergeCell ref="I21:J21"/>
    <mergeCell ref="L21:M21"/>
    <mergeCell ref="I22:J22"/>
    <mergeCell ref="L22:M22"/>
    <mergeCell ref="I23:J23"/>
    <mergeCell ref="L23:M23"/>
    <mergeCell ref="D24:D25"/>
    <mergeCell ref="D42:D44"/>
    <mergeCell ref="I44:J44"/>
    <mergeCell ref="L44:M44"/>
    <mergeCell ref="B35:M35"/>
    <mergeCell ref="B54:L54"/>
    <mergeCell ref="L9:M11"/>
    <mergeCell ref="L12:M12"/>
    <mergeCell ref="K10:K11"/>
    <mergeCell ref="B9:B11"/>
    <mergeCell ref="C9:C11"/>
    <mergeCell ref="E9:E11"/>
    <mergeCell ref="F9:F11"/>
    <mergeCell ref="G9:G11"/>
    <mergeCell ref="I25:J25"/>
    <mergeCell ref="L25:M25"/>
    <mergeCell ref="C26:D26"/>
    <mergeCell ref="I26:J26"/>
    <mergeCell ref="L26:M26"/>
    <mergeCell ref="C21:C25"/>
    <mergeCell ref="D21:D23"/>
    <mergeCell ref="I45:J45"/>
    <mergeCell ref="L45:M45"/>
    <mergeCell ref="B42:C45"/>
    <mergeCell ref="B47:D50"/>
    <mergeCell ref="I42:J42"/>
    <mergeCell ref="L42:M42"/>
    <mergeCell ref="I43:J43"/>
    <mergeCell ref="L43:M43"/>
    <mergeCell ref="B36:B40"/>
    <mergeCell ref="C36:C40"/>
    <mergeCell ref="I40:J40"/>
    <mergeCell ref="L40:M40"/>
    <mergeCell ref="L39:M39"/>
    <mergeCell ref="I39:J39"/>
    <mergeCell ref="I41:J41"/>
    <mergeCell ref="L41:M41"/>
    <mergeCell ref="I37:J37"/>
    <mergeCell ref="L37:M37"/>
    <mergeCell ref="I38:J38"/>
    <mergeCell ref="L38:M38"/>
    <mergeCell ref="I36:J36"/>
    <mergeCell ref="D36:D38"/>
    <mergeCell ref="I50:J50"/>
    <mergeCell ref="L50:M50"/>
    <mergeCell ref="I46:J46"/>
    <mergeCell ref="L46:M46"/>
    <mergeCell ref="I47:J47"/>
    <mergeCell ref="L47:M47"/>
    <mergeCell ref="I48:J48"/>
    <mergeCell ref="L48:M48"/>
    <mergeCell ref="I49:J49"/>
    <mergeCell ref="L49:M49"/>
    <mergeCell ref="K1:M1"/>
    <mergeCell ref="B7:M7"/>
    <mergeCell ref="B8:M8"/>
    <mergeCell ref="D9:D11"/>
    <mergeCell ref="H9:H11"/>
    <mergeCell ref="D17:D19"/>
    <mergeCell ref="I17:J17"/>
    <mergeCell ref="I18:J18"/>
    <mergeCell ref="B13:M13"/>
    <mergeCell ref="B15:B16"/>
    <mergeCell ref="C15:C16"/>
    <mergeCell ref="I12:J12"/>
    <mergeCell ref="I10:J11"/>
    <mergeCell ref="I9:K9"/>
    <mergeCell ref="B14:M14"/>
    <mergeCell ref="L17:M18"/>
    <mergeCell ref="B17:B20"/>
    <mergeCell ref="C17:C20"/>
    <mergeCell ref="I20:J20"/>
    <mergeCell ref="L20:M20"/>
    <mergeCell ref="B4:M4"/>
    <mergeCell ref="B5:M5"/>
    <mergeCell ref="B6:M6"/>
    <mergeCell ref="L3:M3"/>
    <mergeCell ref="B21:B26"/>
    <mergeCell ref="A9:A11"/>
    <mergeCell ref="I28:J28"/>
    <mergeCell ref="I29:J29"/>
    <mergeCell ref="I30:J30"/>
    <mergeCell ref="I31:J31"/>
    <mergeCell ref="I32:J32"/>
    <mergeCell ref="I33:J33"/>
    <mergeCell ref="I34:J34"/>
    <mergeCell ref="C28:C30"/>
    <mergeCell ref="B28:B30"/>
    <mergeCell ref="D28:D30"/>
    <mergeCell ref="B31:B34"/>
    <mergeCell ref="C31:C33"/>
    <mergeCell ref="D31:D33"/>
    <mergeCell ref="C34:D34"/>
    <mergeCell ref="D15:D16"/>
    <mergeCell ref="B27:M27"/>
    <mergeCell ref="L28:M29"/>
    <mergeCell ref="L30:M30"/>
    <mergeCell ref="L31:M31"/>
    <mergeCell ref="L32:M32"/>
  </mergeCells>
  <pageMargins left="0.70866141732283472" right="0.70866141732283472" top="0.74803149606299213" bottom="0.55118110236220474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 квартал</vt:lpstr>
      <vt:lpstr>'3 квартал'!_GoBack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Самсоненко Оксана Валерьевна</cp:lastModifiedBy>
  <cp:lastPrinted>2018-10-25T04:44:08Z</cp:lastPrinted>
  <dcterms:created xsi:type="dcterms:W3CDTF">2015-10-19T09:40:03Z</dcterms:created>
  <dcterms:modified xsi:type="dcterms:W3CDTF">2018-10-25T05:45:42Z</dcterms:modified>
</cp:coreProperties>
</file>