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4" i="1" l="1"/>
  <c r="F62" i="1"/>
  <c r="I42" i="1"/>
  <c r="I41" i="1"/>
  <c r="H51" i="1" l="1"/>
  <c r="H40" i="1"/>
  <c r="H39" i="1"/>
  <c r="H38" i="1"/>
  <c r="H37" i="1"/>
  <c r="H19" i="1" l="1"/>
  <c r="H18" i="1"/>
  <c r="G21" i="1"/>
  <c r="G24" i="1" s="1"/>
  <c r="G25" i="1"/>
  <c r="F55" i="1"/>
  <c r="G45" i="1"/>
  <c r="H55" i="1" l="1"/>
  <c r="F65" i="1"/>
  <c r="I74" i="1"/>
  <c r="I73" i="1"/>
  <c r="H73" i="1"/>
  <c r="I72" i="1"/>
  <c r="G71" i="1"/>
  <c r="I71" i="1" s="1"/>
  <c r="F71" i="1"/>
  <c r="E71" i="1"/>
  <c r="E48" i="1"/>
  <c r="H74" i="1" l="1"/>
  <c r="H71" i="1"/>
  <c r="H84" i="1" l="1"/>
  <c r="H50" i="1"/>
  <c r="H49" i="1"/>
  <c r="H36" i="1"/>
  <c r="H35" i="1"/>
  <c r="H34" i="1"/>
  <c r="H32" i="1"/>
  <c r="H31" i="1"/>
  <c r="H30" i="1"/>
  <c r="I59" i="1" l="1"/>
  <c r="H59" i="1"/>
  <c r="H60" i="1"/>
  <c r="I60" i="1"/>
  <c r="G54" i="1"/>
  <c r="G64" i="1" s="1"/>
  <c r="G53" i="1"/>
  <c r="G63" i="1" s="1"/>
  <c r="F54" i="1"/>
  <c r="F53" i="1"/>
  <c r="E53" i="1"/>
  <c r="E54" i="1"/>
  <c r="E64" i="1" s="1"/>
  <c r="E55" i="1"/>
  <c r="I32" i="1"/>
  <c r="I31" i="1"/>
  <c r="G23" i="1"/>
  <c r="F22" i="1"/>
  <c r="H22" i="1" s="1"/>
  <c r="F21" i="1"/>
  <c r="H21" i="1" s="1"/>
  <c r="E22" i="1"/>
  <c r="E25" i="1" s="1"/>
  <c r="E21" i="1"/>
  <c r="F17" i="1"/>
  <c r="E17" i="1"/>
  <c r="H17" i="1" l="1"/>
  <c r="F24" i="1"/>
  <c r="H24" i="1" s="1"/>
  <c r="F25" i="1"/>
  <c r="H25" i="1" s="1"/>
  <c r="E52" i="1"/>
  <c r="G52" i="1"/>
  <c r="F52" i="1"/>
  <c r="H53" i="1"/>
  <c r="H54" i="1"/>
  <c r="H64" i="1"/>
  <c r="E20" i="1"/>
  <c r="E24" i="1"/>
  <c r="E23" i="1" s="1"/>
  <c r="I52" i="1" l="1"/>
  <c r="F23" i="1"/>
  <c r="H23" i="1" s="1"/>
  <c r="H52" i="1"/>
  <c r="F78" i="1"/>
  <c r="I64" i="1"/>
  <c r="I30" i="1"/>
  <c r="I84" i="1" l="1"/>
  <c r="E46" i="1"/>
  <c r="G78" i="1"/>
  <c r="F68" i="1"/>
  <c r="E78" i="1"/>
  <c r="E68" i="1" s="1"/>
  <c r="G48" i="1"/>
  <c r="F48" i="1"/>
  <c r="I50" i="1"/>
  <c r="H48" i="1" l="1"/>
  <c r="G68" i="1"/>
  <c r="H68" i="1" s="1"/>
  <c r="H78" i="1"/>
  <c r="I54" i="1"/>
  <c r="I78" i="1"/>
  <c r="I68" i="1" s="1"/>
  <c r="G57" i="1"/>
  <c r="F57" i="1"/>
  <c r="E57" i="1"/>
  <c r="I49" i="1" l="1"/>
  <c r="I51" i="1"/>
  <c r="I48" i="1" l="1"/>
  <c r="E75" i="1"/>
  <c r="E41" i="1" l="1"/>
  <c r="G81" i="1" l="1"/>
  <c r="F75" i="1" l="1"/>
  <c r="G82" i="1"/>
  <c r="I58" i="1"/>
  <c r="I57" i="1" s="1"/>
  <c r="G20" i="1" l="1"/>
  <c r="G83" i="1"/>
  <c r="G29" i="1"/>
  <c r="E29" i="1" l="1"/>
  <c r="F29" i="1"/>
  <c r="I29" i="1" l="1"/>
  <c r="H29" i="1"/>
  <c r="G33" i="1" l="1"/>
  <c r="G37" i="1" l="1"/>
  <c r="E45" i="1"/>
  <c r="I38" i="1"/>
  <c r="E33" i="1"/>
  <c r="G77" i="1"/>
  <c r="G67" i="1" s="1"/>
  <c r="F45" i="1"/>
  <c r="G46" i="1"/>
  <c r="G44" i="1"/>
  <c r="F46" i="1"/>
  <c r="F44" i="1"/>
  <c r="E44" i="1"/>
  <c r="E62" i="1" s="1"/>
  <c r="H58" i="1"/>
  <c r="H57" i="1" s="1"/>
  <c r="I35" i="1"/>
  <c r="H45" i="1" l="1"/>
  <c r="F63" i="1"/>
  <c r="G43" i="1"/>
  <c r="G75" i="1"/>
  <c r="H72" i="1"/>
  <c r="G62" i="1"/>
  <c r="H46" i="1"/>
  <c r="E77" i="1"/>
  <c r="E63" i="1"/>
  <c r="F77" i="1"/>
  <c r="H77" i="1" s="1"/>
  <c r="F76" i="1"/>
  <c r="H44" i="1"/>
  <c r="E76" i="1"/>
  <c r="G65" i="1"/>
  <c r="G79" i="1"/>
  <c r="I46" i="1"/>
  <c r="I44" i="1"/>
  <c r="I62" i="1" s="1"/>
  <c r="I45" i="1"/>
  <c r="I37" i="1"/>
  <c r="F43" i="1"/>
  <c r="E43" i="1"/>
  <c r="I18" i="1"/>
  <c r="I21" i="1" s="1"/>
  <c r="I34" i="1"/>
  <c r="H62" i="1" l="1"/>
  <c r="H43" i="1"/>
  <c r="I75" i="1"/>
  <c r="H75" i="1"/>
  <c r="H63" i="1"/>
  <c r="E66" i="1"/>
  <c r="G61" i="1"/>
  <c r="G69" i="1"/>
  <c r="G76" i="1"/>
  <c r="H76" i="1" s="1"/>
  <c r="G66" i="1" l="1"/>
  <c r="G70" i="1" s="1"/>
  <c r="G80" i="1"/>
  <c r="I55" i="1"/>
  <c r="F33" i="1"/>
  <c r="H33" i="1" s="1"/>
  <c r="I53" i="1" l="1"/>
  <c r="I33" i="1"/>
  <c r="E65" i="1"/>
  <c r="E79" i="1" s="1"/>
  <c r="E80" i="1" s="1"/>
  <c r="H65" i="1" l="1"/>
  <c r="F79" i="1"/>
  <c r="H79" i="1" s="1"/>
  <c r="H80" i="1" s="1"/>
  <c r="F61" i="1"/>
  <c r="E61" i="1"/>
  <c r="I65" i="1"/>
  <c r="I63" i="1"/>
  <c r="I77" i="1" s="1"/>
  <c r="I43" i="1"/>
  <c r="F66" i="1" l="1"/>
  <c r="F80" i="1"/>
  <c r="I79" i="1"/>
  <c r="I76" i="1"/>
  <c r="I66" i="1" s="1"/>
  <c r="H61" i="1"/>
  <c r="I61" i="1"/>
  <c r="H66" i="1" l="1"/>
  <c r="I80" i="1"/>
  <c r="I19" i="1"/>
  <c r="I22" i="1" s="1"/>
  <c r="I17" i="1"/>
  <c r="E82" i="1"/>
  <c r="E69" i="1" s="1"/>
  <c r="I24" i="1"/>
  <c r="I23" i="1" l="1"/>
  <c r="F82" i="1"/>
  <c r="H82" i="1" s="1"/>
  <c r="I25" i="1"/>
  <c r="E81" i="1"/>
  <c r="F81" i="1"/>
  <c r="I81" i="1" l="1"/>
  <c r="H81" i="1"/>
  <c r="F20" i="1"/>
  <c r="H20" i="1" s="1"/>
  <c r="E83" i="1"/>
  <c r="E67" i="1"/>
  <c r="E70" i="1" s="1"/>
  <c r="I82" i="1"/>
  <c r="F69" i="1"/>
  <c r="H69" i="1" s="1"/>
  <c r="F83" i="1"/>
  <c r="H83" i="1" s="1"/>
  <c r="F67" i="1"/>
  <c r="H67" i="1" l="1"/>
  <c r="F70" i="1"/>
  <c r="I20" i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<sst xmlns="http://schemas.openxmlformats.org/spreadsheetml/2006/main" count="167" uniqueCount="91">
  <si>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</si>
  <si>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</si>
  <si>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</si>
  <si>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</si>
  <si>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</si>
  <si>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</si>
  <si>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</si>
  <si>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</si>
  <si>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</si>
  <si>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</si>
  <si>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</si>
  <si>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</si>
  <si>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</si>
  <si>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</si>
  <si>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</si>
  <si>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</si>
  <si>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</si>
  <si>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</si>
  <si>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</si>
  <si>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</si>
  <si>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</si>
  <si>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</si>
  <si>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</si>
  <si>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</si>
  <si>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</si>
  <si>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</si>
  <si>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</si>
  <si>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</si>
  <si>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</si>
  <si>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</si>
  <si>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</si>
  <si>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</si>
  <si>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</si>
  <si>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</si>
  <si>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</si>
  <si>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</si>
  <si>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</si>
  <si>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</si>
  <si>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</si>
  <si>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</si>
  <si>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</si>
  <si>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</si>
  <si>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</si>
  <si>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</si>
  <si>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</si>
  <si>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</si>
  <si>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</si>
  <si>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</si>
  <si>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</si>
  <si>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</si>
  <si>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</si>
  <si>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</si>
  <si>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</si>
  <si>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</si>
  <si>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</si>
  <si>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</si>
  <si>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</si>
  <si>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</si>
  <si>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</si>
  <si>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</si>
  <si>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</si>
  <si>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</si>
  <si>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</si>
  <si>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</si>
  <si>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</si>
  <si>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</si>
  <si>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1</t>
  </si>
  <si>
    <t>2</t>
  </si>
  <si>
    <t>3</t>
  </si>
  <si>
    <t>4</t>
  </si>
  <si>
    <t>5</t>
  </si>
  <si>
    <t>6</t>
  </si>
  <si>
    <t>7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</si>
  <si>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</si>
  <si>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</si>
  <si>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</si>
  <si>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</si>
  <si>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</si>
  <si>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</si>
  <si>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</si>
  <si>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</si>
  <si>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Приобретены канцелярские принадлежности для муниципальных нужд.</t>
  </si>
  <si>
    <t>Предоставлена 1 субсидия члену семьи погибшего (умершего) ветерана ВОВ.</t>
  </si>
  <si>
    <t>Мероприятие реализовывалось в 2016 году</t>
  </si>
  <si>
    <t>И.К. Каушкина</t>
  </si>
  <si>
    <t>по  состоянию на 30 сентября 2017 года</t>
  </si>
  <si>
    <t xml:space="preserve"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2017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 Запланировано  обеспечить субсидиями - 11 семей. В отчетном периоде обеспечено субсидиями - 4 семьи. </t>
  </si>
  <si>
    <t>Дата составления отчета 05.10.2017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</si>
  <si>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строительства, градостроительной деятельности и жилищных отношений на 2017 год.  Остаток денежных средств составляет 3 190,4 тыс. руб., использование которых запланировано в четвертом квартале 2017 года.   В марте по 9 МК, заключенным в 2015 и 2016 годах, в связи с приемкой 53 жилых помещений профинансировано из окружного бюджета на общую сумму - 31 790,07 тыс. руб. Имеются  обязательства застройщиков по 13 МК участиия в долевом строительстве, заключенным в 2016 году, по передаче 45 жилых помещений со сроком исполнения  МК до конца 2017 года.  На текущую дату остаются неисполненными обязательства по 2 МК, заключенным в 2015 году, застройщика Фонда "Жилище по передаче 32 жилых помещений со сроком исполнения 2016 год. Всего обязательств по оплате МК, заключенных в период 2015-2016 годы на сумму - 59 855,85 тыс. руб., из них 53 271,68 тыс. руб. (окр. бюджет) и 6 584, 17 тыс. руб.(гор. бюджет).</t>
  </si>
  <si>
    <t>Е.И. Павлова</t>
  </si>
  <si>
    <t>Заключено 3 муниципальных контракта по сопровождению ИСГД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</si>
</sst>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1" fillId="0" borderId="54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zoomScale="130" zoomScaleNormal="130" zoomScalePageLayoutView="130" workbookViewId="0">
      <selection activeCell="F67" sqref="F67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0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6.85546875" customWidth="1"/>
  </cols>
  <sheetData>
    <row r="1" spans="1:10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5.75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75" x14ac:dyDescent="0.25">
      <c r="A3" s="8"/>
      <c r="B3" s="8"/>
      <c r="C3" s="8"/>
      <c r="D3" s="146" t="s">
        <v>85</v>
      </c>
      <c r="E3" s="147"/>
      <c r="F3" s="147"/>
      <c r="G3" s="147"/>
      <c r="H3" s="8"/>
      <c r="I3" s="8"/>
      <c r="J3" s="8"/>
    </row>
    <row r="4" spans="1:10" ht="7.5" customHeight="1" x14ac:dyDescent="0.25">
      <c r="A4" s="1"/>
    </row>
    <row r="5" spans="1:10" ht="27" customHeight="1" x14ac:dyDescent="0.25">
      <c r="A5" s="138" t="s">
        <v>46</v>
      </c>
      <c r="B5" s="138"/>
      <c r="C5" s="138"/>
      <c r="D5" s="138"/>
      <c r="E5" s="145"/>
      <c r="H5" t="s">
        <v>18</v>
      </c>
    </row>
    <row r="6" spans="1:10" x14ac:dyDescent="0.25">
      <c r="A6" s="143" t="s">
        <v>2</v>
      </c>
      <c r="B6" s="143"/>
      <c r="C6" s="143"/>
      <c r="D6" s="143"/>
    </row>
    <row r="7" spans="1:10" x14ac:dyDescent="0.25">
      <c r="A7" s="144" t="s">
        <v>23</v>
      </c>
      <c r="B7" s="144"/>
      <c r="C7" s="144"/>
      <c r="D7" s="144"/>
    </row>
    <row r="8" spans="1:10" x14ac:dyDescent="0.25">
      <c r="A8" s="143" t="s">
        <v>3</v>
      </c>
      <c r="B8" s="143"/>
      <c r="C8" s="143"/>
      <c r="D8" s="143"/>
    </row>
    <row r="9" spans="1:10" ht="12" customHeight="1" x14ac:dyDescent="0.25">
      <c r="A9" s="2" t="s">
        <v>4</v>
      </c>
      <c r="G9" s="7"/>
      <c r="J9" s="79" t="s">
        <v>60</v>
      </c>
    </row>
    <row r="10" spans="1:10" ht="27.75" customHeight="1" x14ac:dyDescent="0.25">
      <c r="A10" s="122" t="s">
        <v>5</v>
      </c>
      <c r="B10" s="122" t="s">
        <v>58</v>
      </c>
      <c r="C10" s="122" t="s">
        <v>59</v>
      </c>
      <c r="D10" s="126" t="s">
        <v>6</v>
      </c>
      <c r="E10" s="122" t="s">
        <v>7</v>
      </c>
      <c r="F10" s="127" t="s">
        <v>8</v>
      </c>
      <c r="G10" s="128" t="s">
        <v>20</v>
      </c>
      <c r="H10" s="121" t="s">
        <v>9</v>
      </c>
      <c r="I10" s="122"/>
      <c r="J10" s="122" t="s">
        <v>49</v>
      </c>
    </row>
    <row r="11" spans="1:10" ht="35.25" customHeight="1" x14ac:dyDescent="0.25">
      <c r="A11" s="122"/>
      <c r="B11" s="122"/>
      <c r="C11" s="122"/>
      <c r="D11" s="126"/>
      <c r="E11" s="122"/>
      <c r="F11" s="127"/>
      <c r="G11" s="129"/>
      <c r="H11" s="6" t="s">
        <v>10</v>
      </c>
      <c r="I11" s="4" t="s">
        <v>11</v>
      </c>
      <c r="J11" s="122"/>
    </row>
    <row r="12" spans="1:10" ht="31.5" customHeight="1" x14ac:dyDescent="0.25">
      <c r="A12" s="122"/>
      <c r="B12" s="122"/>
      <c r="C12" s="122"/>
      <c r="D12" s="126"/>
      <c r="E12" s="122"/>
      <c r="F12" s="127"/>
      <c r="G12" s="130"/>
      <c r="H12" s="6" t="s">
        <v>61</v>
      </c>
      <c r="I12" s="4" t="s">
        <v>12</v>
      </c>
      <c r="J12" s="122"/>
    </row>
    <row r="13" spans="1:10" x14ac:dyDescent="0.25">
      <c r="A13" s="4">
        <v>1</v>
      </c>
      <c r="B13" s="4">
        <v>2</v>
      </c>
      <c r="C13" s="4">
        <v>3</v>
      </c>
      <c r="D13" s="11">
        <v>4</v>
      </c>
      <c r="E13" s="4">
        <v>5</v>
      </c>
      <c r="F13" s="4">
        <v>6</v>
      </c>
      <c r="G13" s="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123" t="s">
        <v>65</v>
      </c>
      <c r="B14" s="124"/>
      <c r="C14" s="124"/>
      <c r="D14" s="124"/>
      <c r="E14" s="124"/>
      <c r="F14" s="124"/>
      <c r="G14" s="124"/>
      <c r="H14" s="124"/>
      <c r="I14" s="124"/>
      <c r="J14" s="125"/>
    </row>
    <row r="15" spans="1:10" ht="19.5" customHeight="1" x14ac:dyDescent="0.25">
      <c r="A15" s="122" t="s">
        <v>24</v>
      </c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0" ht="37.5" customHeight="1" x14ac:dyDescent="0.25">
      <c r="A16" s="203" t="s">
        <v>64</v>
      </c>
      <c r="B16" s="204"/>
      <c r="C16" s="204"/>
      <c r="D16" s="204"/>
      <c r="E16" s="204"/>
      <c r="F16" s="204"/>
      <c r="G16" s="204"/>
      <c r="H16" s="204"/>
      <c r="I16" s="204"/>
      <c r="J16" s="205"/>
    </row>
    <row r="17" spans="1:10" ht="26.25" customHeight="1" x14ac:dyDescent="0.25">
      <c r="A17" s="148" t="s">
        <v>66</v>
      </c>
      <c r="B17" s="149" t="s">
        <v>50</v>
      </c>
      <c r="C17" s="150" t="s">
        <v>27</v>
      </c>
      <c r="D17" s="76" t="s">
        <v>44</v>
      </c>
      <c r="E17" s="71">
        <f>SUM(E18:E19)</f>
        <v>300</v>
      </c>
      <c r="F17" s="71">
        <f>SUM(F18:F19)</f>
        <v>300</v>
      </c>
      <c r="G17" s="71">
        <v>100</v>
      </c>
      <c r="H17" s="45">
        <f>G17-F17</f>
        <v>-200</v>
      </c>
      <c r="I17" s="25">
        <f>G17/F17*100</f>
        <v>33.333333333333329</v>
      </c>
      <c r="J17" s="13"/>
    </row>
    <row r="18" spans="1:10" ht="37.5" customHeight="1" x14ac:dyDescent="0.25">
      <c r="A18" s="148"/>
      <c r="B18" s="149"/>
      <c r="C18" s="150"/>
      <c r="D18" s="76" t="s">
        <v>16</v>
      </c>
      <c r="E18" s="61">
        <v>0</v>
      </c>
      <c r="F18" s="61">
        <v>0</v>
      </c>
      <c r="G18" s="61">
        <v>0</v>
      </c>
      <c r="H18" s="45">
        <f t="shared" ref="H18:H25" si="0">G18-F18</f>
        <v>0</v>
      </c>
      <c r="I18" s="20" t="e">
        <f>G18/F18*100</f>
        <v>#DIV/0!</v>
      </c>
      <c r="J18" s="151" t="s">
        <v>90</v>
      </c>
    </row>
    <row r="19" spans="1:10" ht="42.75" customHeight="1" x14ac:dyDescent="0.25">
      <c r="A19" s="148"/>
      <c r="B19" s="149"/>
      <c r="C19" s="150"/>
      <c r="D19" s="76" t="s">
        <v>17</v>
      </c>
      <c r="E19" s="62">
        <v>300</v>
      </c>
      <c r="F19" s="62">
        <v>300</v>
      </c>
      <c r="G19" s="62">
        <v>0</v>
      </c>
      <c r="H19" s="45">
        <f t="shared" si="0"/>
        <v>-300</v>
      </c>
      <c r="I19" s="20">
        <f>G19/F19*100</f>
        <v>0</v>
      </c>
      <c r="J19" s="152"/>
    </row>
    <row r="20" spans="1:10" ht="21.75" customHeight="1" x14ac:dyDescent="0.25">
      <c r="A20" s="36"/>
      <c r="B20" s="168" t="s">
        <v>13</v>
      </c>
      <c r="C20" s="170"/>
      <c r="D20" s="80" t="s">
        <v>44</v>
      </c>
      <c r="E20" s="85">
        <f>SUM(E21:E22)</f>
        <v>300</v>
      </c>
      <c r="F20" s="85">
        <f t="shared" ref="F20" si="1">F22+F21</f>
        <v>300</v>
      </c>
      <c r="G20" s="56">
        <f t="shared" ref="G20" si="2">G22+G21</f>
        <v>100</v>
      </c>
      <c r="H20" s="45">
        <f t="shared" ref="H20:H23" si="3">G20-F20</f>
        <v>-200</v>
      </c>
      <c r="I20" s="86">
        <f t="shared" ref="I20:I25" si="4">G20/F20*100</f>
        <v>33.333333333333329</v>
      </c>
      <c r="J20" s="181"/>
    </row>
    <row r="21" spans="1:10" ht="38.25" x14ac:dyDescent="0.25">
      <c r="A21" s="36"/>
      <c r="B21" s="169"/>
      <c r="C21" s="171"/>
      <c r="D21" s="80" t="s">
        <v>16</v>
      </c>
      <c r="E21" s="81">
        <f>E18</f>
        <v>0</v>
      </c>
      <c r="F21" s="81">
        <f t="shared" ref="F21:I21" si="5">F18</f>
        <v>0</v>
      </c>
      <c r="G21" s="81">
        <f t="shared" ref="G21" si="6">G18</f>
        <v>0</v>
      </c>
      <c r="H21" s="45">
        <f t="shared" si="0"/>
        <v>0</v>
      </c>
      <c r="I21" s="81" t="e">
        <f t="shared" si="5"/>
        <v>#DIV/0!</v>
      </c>
      <c r="J21" s="182"/>
    </row>
    <row r="22" spans="1:10" ht="25.5" x14ac:dyDescent="0.25">
      <c r="A22" s="77"/>
      <c r="B22" s="169"/>
      <c r="C22" s="171"/>
      <c r="D22" s="80" t="s">
        <v>17</v>
      </c>
      <c r="E22" s="81">
        <f>E19</f>
        <v>300</v>
      </c>
      <c r="F22" s="81">
        <f t="shared" ref="F22:I22" si="7">F19</f>
        <v>300</v>
      </c>
      <c r="G22" s="81">
        <v>100</v>
      </c>
      <c r="H22" s="45">
        <f t="shared" si="0"/>
        <v>-200</v>
      </c>
      <c r="I22" s="81">
        <f t="shared" si="7"/>
        <v>0</v>
      </c>
      <c r="J22" s="82" t="s">
        <v>15</v>
      </c>
    </row>
    <row r="23" spans="1:10" ht="27" customHeight="1" x14ac:dyDescent="0.25">
      <c r="A23" s="184" t="s">
        <v>21</v>
      </c>
      <c r="B23" s="184"/>
      <c r="C23" s="184"/>
      <c r="D23" s="78" t="s">
        <v>44</v>
      </c>
      <c r="E23" s="56">
        <f>SUM(E24:E25)</f>
        <v>300</v>
      </c>
      <c r="F23" s="56">
        <f>SUM(F24:F25)</f>
        <v>300</v>
      </c>
      <c r="G23" s="56">
        <f>SUM(G24:G25)</f>
        <v>100</v>
      </c>
      <c r="H23" s="45">
        <f t="shared" si="3"/>
        <v>-200</v>
      </c>
      <c r="I23" s="87">
        <f t="shared" si="4"/>
        <v>33.333333333333329</v>
      </c>
      <c r="J23" s="84" t="s">
        <v>15</v>
      </c>
    </row>
    <row r="24" spans="1:10" ht="35.25" customHeight="1" x14ac:dyDescent="0.25">
      <c r="A24" s="184"/>
      <c r="B24" s="184"/>
      <c r="C24" s="184"/>
      <c r="D24" s="83" t="s">
        <v>16</v>
      </c>
      <c r="E24" s="81">
        <f t="shared" ref="E24:G25" si="8">E21</f>
        <v>0</v>
      </c>
      <c r="F24" s="81">
        <f t="shared" si="8"/>
        <v>0</v>
      </c>
      <c r="G24" s="81">
        <f t="shared" si="8"/>
        <v>0</v>
      </c>
      <c r="H24" s="45">
        <f t="shared" si="0"/>
        <v>0</v>
      </c>
      <c r="I24" s="69" t="e">
        <f t="shared" si="4"/>
        <v>#DIV/0!</v>
      </c>
      <c r="J24" s="84" t="s">
        <v>15</v>
      </c>
    </row>
    <row r="25" spans="1:10" ht="25.5" x14ac:dyDescent="0.25">
      <c r="A25" s="168"/>
      <c r="B25" s="168"/>
      <c r="C25" s="168"/>
      <c r="D25" s="103" t="s">
        <v>17</v>
      </c>
      <c r="E25" s="104">
        <f t="shared" si="8"/>
        <v>300</v>
      </c>
      <c r="F25" s="104">
        <f t="shared" si="8"/>
        <v>300</v>
      </c>
      <c r="G25" s="85">
        <f t="shared" si="8"/>
        <v>100</v>
      </c>
      <c r="H25" s="45">
        <f t="shared" si="0"/>
        <v>-200</v>
      </c>
      <c r="I25" s="105">
        <f t="shared" si="4"/>
        <v>33.333333333333329</v>
      </c>
      <c r="J25" s="106" t="s">
        <v>15</v>
      </c>
    </row>
    <row r="26" spans="1:10" ht="24" customHeight="1" x14ac:dyDescent="0.25">
      <c r="A26" s="131" t="s">
        <v>31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10" ht="21" customHeight="1" x14ac:dyDescent="0.25">
      <c r="A27" s="137" t="s">
        <v>25</v>
      </c>
      <c r="B27" s="138"/>
      <c r="C27" s="138"/>
      <c r="D27" s="138"/>
      <c r="E27" s="138"/>
      <c r="F27" s="138"/>
      <c r="G27" s="138"/>
      <c r="H27" s="138"/>
      <c r="I27" s="138"/>
      <c r="J27" s="139"/>
    </row>
    <row r="28" spans="1:10" ht="24.75" customHeight="1" x14ac:dyDescent="0.25">
      <c r="A28" s="134" t="s">
        <v>34</v>
      </c>
      <c r="B28" s="135"/>
      <c r="C28" s="135"/>
      <c r="D28" s="135"/>
      <c r="E28" s="135"/>
      <c r="F28" s="135"/>
      <c r="G28" s="135"/>
      <c r="H28" s="135"/>
      <c r="I28" s="135"/>
      <c r="J28" s="136"/>
    </row>
    <row r="29" spans="1:10" ht="40.5" customHeight="1" x14ac:dyDescent="0.25">
      <c r="A29" s="140" t="s">
        <v>67</v>
      </c>
      <c r="B29" s="156" t="s">
        <v>51</v>
      </c>
      <c r="C29" s="158" t="s">
        <v>28</v>
      </c>
      <c r="D29" s="5" t="s">
        <v>29</v>
      </c>
      <c r="E29" s="45">
        <f>SUM(E30:E32)</f>
        <v>9905.1</v>
      </c>
      <c r="F29" s="45">
        <f>SUM(F30:F32)</f>
        <v>9905.0928999999996</v>
      </c>
      <c r="G29" s="48">
        <f>SUM(G30:G32)</f>
        <v>3559.3399999999997</v>
      </c>
      <c r="H29" s="45">
        <f t="shared" ref="H29:H46" si="9">G29-F29</f>
        <v>-6345.7528999999995</v>
      </c>
      <c r="I29" s="45">
        <f t="shared" ref="I29:I32" si="10">G29/F29*100</f>
        <v>35.934443381141833</v>
      </c>
      <c r="J29" s="153" t="s">
        <v>86</v>
      </c>
    </row>
    <row r="30" spans="1:10" ht="40.5" customHeight="1" x14ac:dyDescent="0.25">
      <c r="A30" s="141"/>
      <c r="B30" s="157"/>
      <c r="C30" s="159"/>
      <c r="D30" s="19" t="s">
        <v>14</v>
      </c>
      <c r="E30" s="46">
        <v>1207.4000000000001</v>
      </c>
      <c r="F30" s="46">
        <v>1207.4000000000001</v>
      </c>
      <c r="G30" s="46">
        <v>455.5</v>
      </c>
      <c r="H30" s="47">
        <f t="shared" si="9"/>
        <v>-751.90000000000009</v>
      </c>
      <c r="I30" s="47">
        <f t="shared" si="10"/>
        <v>37.725691568659933</v>
      </c>
      <c r="J30" s="154"/>
    </row>
    <row r="31" spans="1:10" ht="39.75" customHeight="1" x14ac:dyDescent="0.25">
      <c r="A31" s="141"/>
      <c r="B31" s="157"/>
      <c r="C31" s="159"/>
      <c r="D31" s="19" t="s">
        <v>16</v>
      </c>
      <c r="E31" s="46">
        <v>7753.3</v>
      </c>
      <c r="F31" s="46">
        <v>7753.2929000000004</v>
      </c>
      <c r="G31" s="46">
        <v>2925.87</v>
      </c>
      <c r="H31" s="47">
        <f t="shared" si="9"/>
        <v>-4827.4229000000005</v>
      </c>
      <c r="I31" s="47">
        <f t="shared" si="10"/>
        <v>37.737127150194468</v>
      </c>
      <c r="J31" s="154"/>
    </row>
    <row r="32" spans="1:10" ht="33.75" customHeight="1" x14ac:dyDescent="0.25">
      <c r="A32" s="183"/>
      <c r="B32" s="161"/>
      <c r="C32" s="160"/>
      <c r="D32" s="19" t="s">
        <v>17</v>
      </c>
      <c r="E32" s="46">
        <v>944.4</v>
      </c>
      <c r="F32" s="46">
        <v>944.4</v>
      </c>
      <c r="G32" s="46">
        <v>177.97</v>
      </c>
      <c r="H32" s="47">
        <f t="shared" si="9"/>
        <v>-766.43</v>
      </c>
      <c r="I32" s="47">
        <f t="shared" si="10"/>
        <v>18.844769165607794</v>
      </c>
      <c r="J32" s="155"/>
    </row>
    <row r="33" spans="1:10" ht="24" customHeight="1" x14ac:dyDescent="0.25">
      <c r="A33" s="140" t="s">
        <v>68</v>
      </c>
      <c r="B33" s="156" t="s">
        <v>52</v>
      </c>
      <c r="C33" s="158" t="s">
        <v>28</v>
      </c>
      <c r="D33" s="41" t="s">
        <v>29</v>
      </c>
      <c r="E33" s="73">
        <f>E34+E35+E36</f>
        <v>1991.5310000000002</v>
      </c>
      <c r="F33" s="73">
        <f>F34+F35+F36</f>
        <v>1991.5310000000002</v>
      </c>
      <c r="G33" s="57">
        <f>G34+G35</f>
        <v>1991.5310000000002</v>
      </c>
      <c r="H33" s="45">
        <f t="shared" si="9"/>
        <v>0</v>
      </c>
      <c r="I33" s="25">
        <f>G33/F33*100</f>
        <v>100</v>
      </c>
      <c r="J33" s="172" t="s">
        <v>82</v>
      </c>
    </row>
    <row r="34" spans="1:10" ht="30.75" customHeight="1" x14ac:dyDescent="0.25">
      <c r="A34" s="141"/>
      <c r="B34" s="157"/>
      <c r="C34" s="159"/>
      <c r="D34" s="72" t="s">
        <v>14</v>
      </c>
      <c r="E34" s="74">
        <v>1525.4280000000001</v>
      </c>
      <c r="F34" s="75">
        <v>1525.4280000000001</v>
      </c>
      <c r="G34" s="75">
        <v>1525.4280000000001</v>
      </c>
      <c r="H34" s="47">
        <f t="shared" si="9"/>
        <v>0</v>
      </c>
      <c r="I34" s="60">
        <f>G34/F34*100</f>
        <v>100</v>
      </c>
      <c r="J34" s="186"/>
    </row>
    <row r="35" spans="1:10" ht="40.5" customHeight="1" x14ac:dyDescent="0.25">
      <c r="A35" s="141"/>
      <c r="B35" s="157"/>
      <c r="C35" s="159"/>
      <c r="D35" s="23" t="s">
        <v>30</v>
      </c>
      <c r="E35" s="58">
        <v>466.10300000000001</v>
      </c>
      <c r="F35" s="58">
        <v>466.10300000000001</v>
      </c>
      <c r="G35" s="58">
        <v>466.10300000000001</v>
      </c>
      <c r="H35" s="47">
        <f t="shared" si="9"/>
        <v>0</v>
      </c>
      <c r="I35" s="59">
        <f>G35/F35*100</f>
        <v>100</v>
      </c>
      <c r="J35" s="186"/>
    </row>
    <row r="36" spans="1:10" ht="28.5" customHeight="1" x14ac:dyDescent="0.25">
      <c r="A36" s="141"/>
      <c r="B36" s="157"/>
      <c r="C36" s="159"/>
      <c r="D36" s="22" t="s">
        <v>17</v>
      </c>
      <c r="E36" s="49">
        <v>0</v>
      </c>
      <c r="F36" s="49">
        <v>0</v>
      </c>
      <c r="G36" s="49">
        <v>0</v>
      </c>
      <c r="H36" s="47">
        <f t="shared" si="9"/>
        <v>0</v>
      </c>
      <c r="I36" s="21">
        <v>0</v>
      </c>
      <c r="J36" s="187"/>
    </row>
    <row r="37" spans="1:10" ht="26.25" customHeight="1" x14ac:dyDescent="0.25">
      <c r="A37" s="140" t="s">
        <v>69</v>
      </c>
      <c r="B37" s="179" t="s">
        <v>40</v>
      </c>
      <c r="C37" s="158" t="s">
        <v>28</v>
      </c>
      <c r="D37" s="41" t="s">
        <v>29</v>
      </c>
      <c r="E37" s="48">
        <v>0</v>
      </c>
      <c r="F37" s="48">
        <v>0</v>
      </c>
      <c r="G37" s="48">
        <f>G38+G39+G40</f>
        <v>0</v>
      </c>
      <c r="H37" s="45">
        <f t="shared" si="9"/>
        <v>0</v>
      </c>
      <c r="I37" s="25" t="e">
        <f>G37/F37*100</f>
        <v>#DIV/0!</v>
      </c>
      <c r="J37" s="172" t="s">
        <v>83</v>
      </c>
    </row>
    <row r="38" spans="1:10" ht="25.5" customHeight="1" x14ac:dyDescent="0.25">
      <c r="A38" s="141"/>
      <c r="B38" s="180"/>
      <c r="C38" s="159"/>
      <c r="D38" s="19" t="s">
        <v>14</v>
      </c>
      <c r="E38" s="46">
        <v>0</v>
      </c>
      <c r="F38" s="46">
        <v>0</v>
      </c>
      <c r="G38" s="46">
        <v>0</v>
      </c>
      <c r="H38" s="47">
        <f t="shared" si="9"/>
        <v>0</v>
      </c>
      <c r="I38" s="20" t="e">
        <f>G38/F38*100</f>
        <v>#DIV/0!</v>
      </c>
      <c r="J38" s="173"/>
    </row>
    <row r="39" spans="1:10" ht="40.5" customHeight="1" x14ac:dyDescent="0.25">
      <c r="A39" s="141"/>
      <c r="B39" s="180"/>
      <c r="C39" s="159"/>
      <c r="D39" s="19" t="s">
        <v>16</v>
      </c>
      <c r="E39" s="47">
        <v>0</v>
      </c>
      <c r="F39" s="47">
        <v>0</v>
      </c>
      <c r="G39" s="47">
        <v>0</v>
      </c>
      <c r="H39" s="47">
        <f t="shared" si="9"/>
        <v>0</v>
      </c>
      <c r="I39" s="20">
        <v>0</v>
      </c>
      <c r="J39" s="173"/>
    </row>
    <row r="40" spans="1:10" ht="24.75" customHeight="1" x14ac:dyDescent="0.25">
      <c r="A40" s="141"/>
      <c r="B40" s="180"/>
      <c r="C40" s="159"/>
      <c r="D40" s="43" t="s">
        <v>17</v>
      </c>
      <c r="E40" s="49">
        <v>0</v>
      </c>
      <c r="F40" s="49">
        <v>0</v>
      </c>
      <c r="G40" s="49">
        <v>0</v>
      </c>
      <c r="H40" s="47">
        <f t="shared" si="9"/>
        <v>0</v>
      </c>
      <c r="I40" s="39">
        <v>0</v>
      </c>
      <c r="J40" s="174"/>
    </row>
    <row r="41" spans="1:10" ht="24.75" customHeight="1" x14ac:dyDescent="0.25">
      <c r="A41" s="148" t="s">
        <v>70</v>
      </c>
      <c r="B41" s="177" t="s">
        <v>53</v>
      </c>
      <c r="C41" s="175" t="s">
        <v>41</v>
      </c>
      <c r="D41" s="41" t="s">
        <v>29</v>
      </c>
      <c r="E41" s="56">
        <f>SUM(E42:E42)</f>
        <v>2.8</v>
      </c>
      <c r="F41" s="56">
        <v>2.8</v>
      </c>
      <c r="G41" s="56">
        <v>2.8</v>
      </c>
      <c r="H41" s="45">
        <v>0</v>
      </c>
      <c r="I41" s="25">
        <f>G41/F41*100</f>
        <v>100</v>
      </c>
      <c r="J41" s="163" t="s">
        <v>81</v>
      </c>
    </row>
    <row r="42" spans="1:10" ht="39.75" customHeight="1" x14ac:dyDescent="0.25">
      <c r="A42" s="235"/>
      <c r="B42" s="178"/>
      <c r="C42" s="176"/>
      <c r="D42" s="19" t="s">
        <v>16</v>
      </c>
      <c r="E42" s="51">
        <v>2.8</v>
      </c>
      <c r="F42" s="51">
        <v>2.8</v>
      </c>
      <c r="G42" s="53">
        <v>2.8</v>
      </c>
      <c r="H42" s="47">
        <v>0</v>
      </c>
      <c r="I42" s="60">
        <f>G42/F42*100</f>
        <v>100</v>
      </c>
      <c r="J42" s="164"/>
    </row>
    <row r="43" spans="1:10" ht="21" customHeight="1" x14ac:dyDescent="0.25">
      <c r="A43" s="165" t="s">
        <v>13</v>
      </c>
      <c r="B43" s="166"/>
      <c r="C43" s="167"/>
      <c r="D43" s="41" t="s">
        <v>29</v>
      </c>
      <c r="E43" s="50">
        <f>E44+E45+E46</f>
        <v>11899.430999999999</v>
      </c>
      <c r="F43" s="50">
        <f>F44+F45+F46</f>
        <v>11899.4239</v>
      </c>
      <c r="G43" s="50">
        <f>G44+G45+G46</f>
        <v>5553.6710000000003</v>
      </c>
      <c r="H43" s="50">
        <f>H44+H45+H46</f>
        <v>-6345.7528999999995</v>
      </c>
      <c r="I43" s="90">
        <f>G43/F43*100</f>
        <v>46.671763664121592</v>
      </c>
      <c r="J43" s="185"/>
    </row>
    <row r="44" spans="1:10" ht="24" customHeight="1" x14ac:dyDescent="0.25">
      <c r="A44" s="165"/>
      <c r="B44" s="166"/>
      <c r="C44" s="167"/>
      <c r="D44" s="19" t="s">
        <v>14</v>
      </c>
      <c r="E44" s="51">
        <f>E30+E34+E38</f>
        <v>2732.8280000000004</v>
      </c>
      <c r="F44" s="51">
        <f>F30+F34+F38</f>
        <v>2732.8280000000004</v>
      </c>
      <c r="G44" s="51">
        <f>G30+G34+G38</f>
        <v>1980.9280000000001</v>
      </c>
      <c r="H44" s="47">
        <f t="shared" si="9"/>
        <v>-751.90000000000032</v>
      </c>
      <c r="I44" s="70">
        <f t="shared" ref="I44:I46" si="11">G44/F44*100</f>
        <v>72.486376749652734</v>
      </c>
      <c r="J44" s="185"/>
    </row>
    <row r="45" spans="1:10" ht="38.25" customHeight="1" x14ac:dyDescent="0.25">
      <c r="A45" s="165"/>
      <c r="B45" s="166"/>
      <c r="C45" s="167"/>
      <c r="D45" s="19" t="s">
        <v>30</v>
      </c>
      <c r="E45" s="52">
        <f>E31+E35+E39+E42</f>
        <v>8222.2029999999995</v>
      </c>
      <c r="F45" s="52">
        <f>F31+F35+F39+F42</f>
        <v>8222.1958999999988</v>
      </c>
      <c r="G45" s="52">
        <f>G31+G35+G39+G42</f>
        <v>3394.7730000000001</v>
      </c>
      <c r="H45" s="47">
        <f t="shared" si="9"/>
        <v>-4827.4228999999987</v>
      </c>
      <c r="I45" s="91">
        <f t="shared" si="11"/>
        <v>41.287911906842318</v>
      </c>
      <c r="J45" s="185"/>
    </row>
    <row r="46" spans="1:10" ht="30" customHeight="1" x14ac:dyDescent="0.25">
      <c r="A46" s="165"/>
      <c r="B46" s="166"/>
      <c r="C46" s="167"/>
      <c r="D46" s="76" t="s">
        <v>17</v>
      </c>
      <c r="E46" s="51">
        <f>E32+E36+E40</f>
        <v>944.4</v>
      </c>
      <c r="F46" s="51">
        <f>F32+F36+F40</f>
        <v>944.4</v>
      </c>
      <c r="G46" s="51">
        <f>G32+G36+G40</f>
        <v>177.97</v>
      </c>
      <c r="H46" s="47">
        <f t="shared" si="9"/>
        <v>-766.43</v>
      </c>
      <c r="I46" s="92">
        <f t="shared" si="11"/>
        <v>18.844769165607794</v>
      </c>
      <c r="J46" s="185"/>
    </row>
    <row r="47" spans="1:10" ht="21.75" customHeight="1" x14ac:dyDescent="0.25">
      <c r="A47" s="162" t="s">
        <v>54</v>
      </c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0" ht="52.5" customHeight="1" x14ac:dyDescent="0.25">
      <c r="A48" s="232" t="s">
        <v>71</v>
      </c>
      <c r="B48" s="230" t="s">
        <v>55</v>
      </c>
      <c r="C48" s="159" t="s">
        <v>28</v>
      </c>
      <c r="D48" s="88" t="s">
        <v>29</v>
      </c>
      <c r="E48" s="89">
        <f>E49+E51</f>
        <v>140427.5</v>
      </c>
      <c r="F48" s="89">
        <f>F49+F51</f>
        <v>50427.5</v>
      </c>
      <c r="G48" s="89">
        <f>G49+G51</f>
        <v>35719.183770000003</v>
      </c>
      <c r="H48" s="54">
        <f t="shared" ref="H48:H55" si="12">G48-F48</f>
        <v>-14708.316229999997</v>
      </c>
      <c r="I48" s="89">
        <f t="shared" ref="I48" si="13">G48/F48*100</f>
        <v>70.832747548460674</v>
      </c>
      <c r="J48" s="233" t="s">
        <v>88</v>
      </c>
    </row>
    <row r="49" spans="1:10" ht="48" customHeight="1" x14ac:dyDescent="0.25">
      <c r="A49" s="232"/>
      <c r="B49" s="230"/>
      <c r="C49" s="159"/>
      <c r="D49" s="23" t="s">
        <v>30</v>
      </c>
      <c r="E49" s="37">
        <v>124980.5</v>
      </c>
      <c r="F49" s="37">
        <v>34980.5</v>
      </c>
      <c r="G49" s="37">
        <v>31790.073540000001</v>
      </c>
      <c r="H49" s="37">
        <f t="shared" si="12"/>
        <v>-3190.4264599999988</v>
      </c>
      <c r="I49" s="20">
        <f>G49/F49*100</f>
        <v>90.879414359428822</v>
      </c>
      <c r="J49" s="233"/>
    </row>
    <row r="50" spans="1:10" ht="118.5" customHeight="1" x14ac:dyDescent="0.25">
      <c r="A50" s="232"/>
      <c r="B50" s="230"/>
      <c r="C50" s="159"/>
      <c r="D50" s="65" t="s">
        <v>62</v>
      </c>
      <c r="E50" s="37">
        <v>0</v>
      </c>
      <c r="F50" s="37">
        <v>0</v>
      </c>
      <c r="G50" s="37">
        <v>0</v>
      </c>
      <c r="H50" s="47">
        <f t="shared" si="12"/>
        <v>0</v>
      </c>
      <c r="I50" s="20" t="e">
        <f>G50/F50*100</f>
        <v>#DIV/0!</v>
      </c>
      <c r="J50" s="233"/>
    </row>
    <row r="51" spans="1:10" ht="176.25" customHeight="1" x14ac:dyDescent="0.25">
      <c r="A51" s="214"/>
      <c r="B51" s="231"/>
      <c r="C51" s="160"/>
      <c r="D51" s="66" t="s">
        <v>17</v>
      </c>
      <c r="E51" s="37">
        <v>15447</v>
      </c>
      <c r="F51" s="37">
        <v>15447</v>
      </c>
      <c r="G51" s="37">
        <v>3929.1102299999998</v>
      </c>
      <c r="H51" s="47">
        <f t="shared" si="12"/>
        <v>-11517.88977</v>
      </c>
      <c r="I51" s="20">
        <f>G51/F51*100</f>
        <v>25.436073218100603</v>
      </c>
      <c r="J51" s="234"/>
    </row>
    <row r="52" spans="1:10" ht="26.25" customHeight="1" x14ac:dyDescent="0.25">
      <c r="A52" s="165" t="s">
        <v>32</v>
      </c>
      <c r="B52" s="166"/>
      <c r="C52" s="206"/>
      <c r="D52" s="44" t="s">
        <v>29</v>
      </c>
      <c r="E52" s="54">
        <f>E55+E53</f>
        <v>140427.5</v>
      </c>
      <c r="F52" s="54">
        <f t="shared" ref="F52:H52" si="14">F55+F53</f>
        <v>50427.5</v>
      </c>
      <c r="G52" s="54">
        <f t="shared" si="14"/>
        <v>35719.183770000003</v>
      </c>
      <c r="H52" s="54">
        <f t="shared" si="14"/>
        <v>-14708.316229999999</v>
      </c>
      <c r="I52" s="20">
        <f>G52/F52*100</f>
        <v>70.832747548460674</v>
      </c>
      <c r="J52" s="191" t="s">
        <v>15</v>
      </c>
    </row>
    <row r="53" spans="1:10" ht="39" customHeight="1" x14ac:dyDescent="0.25">
      <c r="A53" s="165"/>
      <c r="B53" s="166"/>
      <c r="C53" s="206"/>
      <c r="D53" s="23" t="s">
        <v>30</v>
      </c>
      <c r="E53" s="37">
        <f t="shared" ref="E53:G55" si="15">E49</f>
        <v>124980.5</v>
      </c>
      <c r="F53" s="37">
        <f t="shared" si="15"/>
        <v>34980.5</v>
      </c>
      <c r="G53" s="37">
        <f t="shared" si="15"/>
        <v>31790.073540000001</v>
      </c>
      <c r="H53" s="54">
        <f t="shared" si="12"/>
        <v>-3190.4264599999988</v>
      </c>
      <c r="I53" s="47">
        <f t="shared" ref="I53:I55" si="16">G53/F53*100</f>
        <v>90.879414359428822</v>
      </c>
      <c r="J53" s="191"/>
    </row>
    <row r="54" spans="1:10" ht="111.75" customHeight="1" x14ac:dyDescent="0.25">
      <c r="A54" s="165"/>
      <c r="B54" s="166"/>
      <c r="C54" s="206"/>
      <c r="D54" s="114" t="s">
        <v>62</v>
      </c>
      <c r="E54" s="55">
        <f t="shared" si="15"/>
        <v>0</v>
      </c>
      <c r="F54" s="55">
        <f t="shared" si="15"/>
        <v>0</v>
      </c>
      <c r="G54" s="55">
        <f t="shared" si="15"/>
        <v>0</v>
      </c>
      <c r="H54" s="45">
        <f t="shared" si="12"/>
        <v>0</v>
      </c>
      <c r="I54" s="47" t="e">
        <f t="shared" ref="I54" si="17">G54/F54*100</f>
        <v>#DIV/0!</v>
      </c>
      <c r="J54" s="191"/>
    </row>
    <row r="55" spans="1:10" ht="24" customHeight="1" thickBot="1" x14ac:dyDescent="0.3">
      <c r="A55" s="165"/>
      <c r="B55" s="166"/>
      <c r="C55" s="206"/>
      <c r="D55" s="22" t="s">
        <v>17</v>
      </c>
      <c r="E55" s="55">
        <f t="shared" si="15"/>
        <v>15447</v>
      </c>
      <c r="F55" s="55">
        <f t="shared" si="15"/>
        <v>15447</v>
      </c>
      <c r="G55" s="119">
        <v>3929.1102299999998</v>
      </c>
      <c r="H55" s="54">
        <f t="shared" si="12"/>
        <v>-11517.88977</v>
      </c>
      <c r="I55" s="47">
        <f t="shared" si="16"/>
        <v>25.436073218100603</v>
      </c>
      <c r="J55" s="191"/>
    </row>
    <row r="56" spans="1:10" ht="27" customHeight="1" x14ac:dyDescent="0.25">
      <c r="A56" s="219" t="s">
        <v>38</v>
      </c>
      <c r="B56" s="220"/>
      <c r="C56" s="220"/>
      <c r="D56" s="220"/>
      <c r="E56" s="220"/>
      <c r="F56" s="220"/>
      <c r="G56" s="220"/>
      <c r="H56" s="220"/>
      <c r="I56" s="220"/>
      <c r="J56" s="221"/>
    </row>
    <row r="57" spans="1:10" ht="26.25" customHeight="1" x14ac:dyDescent="0.25">
      <c r="A57" s="213" t="s">
        <v>72</v>
      </c>
      <c r="B57" s="215" t="s">
        <v>73</v>
      </c>
      <c r="C57" s="217" t="s">
        <v>45</v>
      </c>
      <c r="D57" s="42" t="s">
        <v>29</v>
      </c>
      <c r="E57" s="45">
        <f>E58</f>
        <v>0</v>
      </c>
      <c r="F57" s="45">
        <f t="shared" ref="F57:I57" si="18">F58</f>
        <v>0</v>
      </c>
      <c r="G57" s="45">
        <f t="shared" si="18"/>
        <v>0</v>
      </c>
      <c r="H57" s="25">
        <f t="shared" si="18"/>
        <v>0</v>
      </c>
      <c r="I57" s="45" t="e">
        <f t="shared" si="18"/>
        <v>#DIV/0!</v>
      </c>
      <c r="J57" s="163" t="s">
        <v>48</v>
      </c>
    </row>
    <row r="58" spans="1:10" ht="49.5" customHeight="1" x14ac:dyDescent="0.25">
      <c r="A58" s="214"/>
      <c r="B58" s="216"/>
      <c r="C58" s="218"/>
      <c r="D58" s="76" t="s">
        <v>17</v>
      </c>
      <c r="E58" s="61">
        <v>0</v>
      </c>
      <c r="F58" s="47">
        <v>0</v>
      </c>
      <c r="G58" s="47">
        <v>0</v>
      </c>
      <c r="H58" s="20">
        <f>F58-G58</f>
        <v>0</v>
      </c>
      <c r="I58" s="47" t="e">
        <f t="shared" ref="I58:I59" si="19">G58/F58*100</f>
        <v>#DIV/0!</v>
      </c>
      <c r="J58" s="222"/>
    </row>
    <row r="59" spans="1:10" ht="26.25" customHeight="1" x14ac:dyDescent="0.25">
      <c r="A59" s="223" t="s">
        <v>39</v>
      </c>
      <c r="B59" s="224"/>
      <c r="C59" s="225"/>
      <c r="D59" s="76" t="s">
        <v>29</v>
      </c>
      <c r="E59" s="71">
        <v>0</v>
      </c>
      <c r="F59" s="45">
        <v>0</v>
      </c>
      <c r="G59" s="45">
        <v>0</v>
      </c>
      <c r="H59" s="25">
        <f>F59-G59</f>
        <v>0</v>
      </c>
      <c r="I59" s="47" t="e">
        <f t="shared" si="19"/>
        <v>#DIV/0!</v>
      </c>
      <c r="J59" s="190" t="s">
        <v>15</v>
      </c>
    </row>
    <row r="60" spans="1:10" ht="26.25" customHeight="1" x14ac:dyDescent="0.25">
      <c r="A60" s="226"/>
      <c r="B60" s="227"/>
      <c r="C60" s="228"/>
      <c r="D60" s="22" t="s">
        <v>17</v>
      </c>
      <c r="E60" s="63">
        <v>0</v>
      </c>
      <c r="F60" s="58">
        <v>0</v>
      </c>
      <c r="G60" s="58">
        <v>0</v>
      </c>
      <c r="H60" s="59">
        <f>F60-G60</f>
        <v>0</v>
      </c>
      <c r="I60" s="58" t="e">
        <f t="shared" ref="I60" si="20">G60/F60*100</f>
        <v>#DIV/0!</v>
      </c>
      <c r="J60" s="229"/>
    </row>
    <row r="61" spans="1:10" ht="21.75" customHeight="1" x14ac:dyDescent="0.25">
      <c r="A61" s="207" t="s">
        <v>33</v>
      </c>
      <c r="B61" s="208"/>
      <c r="C61" s="209"/>
      <c r="D61" s="24" t="s">
        <v>37</v>
      </c>
      <c r="E61" s="54">
        <f>E62+E63+E65</f>
        <v>152326.93100000001</v>
      </c>
      <c r="F61" s="54">
        <f>F62+F63+F65</f>
        <v>62326.923900000002</v>
      </c>
      <c r="G61" s="54">
        <f>G62+G63+G65</f>
        <v>41272.854769999998</v>
      </c>
      <c r="H61" s="25">
        <f>F61-G61</f>
        <v>21054.069130000003</v>
      </c>
      <c r="I61" s="54">
        <f>G61/F61*100</f>
        <v>66.219945069357095</v>
      </c>
      <c r="J61" s="190" t="s">
        <v>15</v>
      </c>
    </row>
    <row r="62" spans="1:10" ht="24" customHeight="1" x14ac:dyDescent="0.25">
      <c r="A62" s="210"/>
      <c r="B62" s="211"/>
      <c r="C62" s="212"/>
      <c r="D62" s="19" t="s">
        <v>14</v>
      </c>
      <c r="E62" s="20">
        <f>E44</f>
        <v>2732.8280000000004</v>
      </c>
      <c r="F62" s="20">
        <f>F44</f>
        <v>2732.8280000000004</v>
      </c>
      <c r="G62" s="20">
        <f>G44</f>
        <v>1980.9280000000001</v>
      </c>
      <c r="H62" s="20">
        <f>H44</f>
        <v>-751.90000000000032</v>
      </c>
      <c r="I62" s="47">
        <f>I44</f>
        <v>72.486376749652734</v>
      </c>
      <c r="J62" s="191"/>
    </row>
    <row r="63" spans="1:10" ht="41.25" customHeight="1" x14ac:dyDescent="0.25">
      <c r="A63" s="210"/>
      <c r="B63" s="211"/>
      <c r="C63" s="212"/>
      <c r="D63" s="19" t="s">
        <v>30</v>
      </c>
      <c r="E63" s="120">
        <f>E45+E53</f>
        <v>133202.70300000001</v>
      </c>
      <c r="F63" s="120">
        <f>F45+F53</f>
        <v>43202.695899999999</v>
      </c>
      <c r="G63" s="120">
        <f>G45+G53</f>
        <v>35184.846539999999</v>
      </c>
      <c r="H63" s="20">
        <f t="shared" ref="H63:H84" si="21">G63-F63</f>
        <v>-8017.8493600000002</v>
      </c>
      <c r="I63" s="60">
        <f t="shared" ref="I63:I65" si="22">G63/F63*100</f>
        <v>81.441321674557813</v>
      </c>
      <c r="J63" s="191"/>
    </row>
    <row r="64" spans="1:10" ht="114" customHeight="1" x14ac:dyDescent="0.25">
      <c r="A64" s="210"/>
      <c r="B64" s="211"/>
      <c r="C64" s="211"/>
      <c r="D64" s="115" t="s">
        <v>62</v>
      </c>
      <c r="E64" s="116">
        <f>E54</f>
        <v>0</v>
      </c>
      <c r="F64" s="116">
        <f>F54</f>
        <v>0</v>
      </c>
      <c r="G64" s="116">
        <f>G54</f>
        <v>0</v>
      </c>
      <c r="H64" s="25">
        <f t="shared" si="21"/>
        <v>0</v>
      </c>
      <c r="I64" s="47" t="e">
        <f t="shared" si="22"/>
        <v>#DIV/0!</v>
      </c>
      <c r="J64" s="192"/>
    </row>
    <row r="65" spans="1:10" ht="31.5" customHeight="1" x14ac:dyDescent="0.25">
      <c r="A65" s="210"/>
      <c r="B65" s="211"/>
      <c r="C65" s="211"/>
      <c r="D65" s="43" t="s">
        <v>17</v>
      </c>
      <c r="E65" s="107">
        <f>E60+E55+E46</f>
        <v>16391.400000000001</v>
      </c>
      <c r="F65" s="107">
        <f>F60+F55+F46</f>
        <v>16391.400000000001</v>
      </c>
      <c r="G65" s="107">
        <f>G60+G55+G46</f>
        <v>4107.0802299999996</v>
      </c>
      <c r="H65" s="116">
        <f t="shared" si="21"/>
        <v>-12284.319770000002</v>
      </c>
      <c r="I65" s="108">
        <f t="shared" si="22"/>
        <v>25.056311419402853</v>
      </c>
      <c r="J65" s="192"/>
    </row>
    <row r="66" spans="1:10" s="10" customFormat="1" ht="32.25" customHeight="1" x14ac:dyDescent="0.25">
      <c r="A66" s="189" t="s">
        <v>22</v>
      </c>
      <c r="B66" s="189"/>
      <c r="C66" s="189"/>
      <c r="D66" s="102" t="s">
        <v>14</v>
      </c>
      <c r="E66" s="110">
        <f>E76</f>
        <v>2732.8280000000004</v>
      </c>
      <c r="F66" s="110">
        <f t="shared" ref="F66:I66" si="23">F76</f>
        <v>2732.8280000000004</v>
      </c>
      <c r="G66" s="110">
        <f t="shared" si="23"/>
        <v>1980.9280000000001</v>
      </c>
      <c r="H66" s="118">
        <f t="shared" si="21"/>
        <v>-751.90000000000032</v>
      </c>
      <c r="I66" s="109">
        <f t="shared" si="23"/>
        <v>72.486376749652734</v>
      </c>
      <c r="J66" s="100" t="s">
        <v>15</v>
      </c>
    </row>
    <row r="67" spans="1:10" s="10" customFormat="1" ht="38.25" x14ac:dyDescent="0.25">
      <c r="A67" s="189"/>
      <c r="B67" s="189"/>
      <c r="C67" s="189"/>
      <c r="D67" s="102" t="s">
        <v>16</v>
      </c>
      <c r="E67" s="110">
        <f>E77+E81+E42</f>
        <v>133202.70300000001</v>
      </c>
      <c r="F67" s="110">
        <f>F77+F81+F42</f>
        <v>43202.695899999999</v>
      </c>
      <c r="G67" s="110">
        <f>G77+G81+G42</f>
        <v>35184.846539999999</v>
      </c>
      <c r="H67" s="118">
        <f t="shared" si="21"/>
        <v>-8017.8493600000002</v>
      </c>
      <c r="I67" s="101">
        <f>G67/F67*100</f>
        <v>81.441321674557813</v>
      </c>
      <c r="J67" s="100" t="s">
        <v>15</v>
      </c>
    </row>
    <row r="68" spans="1:10" s="10" customFormat="1" ht="111.75" customHeight="1" x14ac:dyDescent="0.25">
      <c r="A68" s="189"/>
      <c r="B68" s="189"/>
      <c r="C68" s="189"/>
      <c r="D68" s="102" t="s">
        <v>62</v>
      </c>
      <c r="E68" s="51">
        <f>E78</f>
        <v>0</v>
      </c>
      <c r="F68" s="51">
        <f t="shared" ref="F68:I68" si="24">F78</f>
        <v>0</v>
      </c>
      <c r="G68" s="51">
        <f t="shared" si="24"/>
        <v>0</v>
      </c>
      <c r="H68" s="118">
        <f t="shared" si="21"/>
        <v>0</v>
      </c>
      <c r="I68" s="51" t="e">
        <f t="shared" si="24"/>
        <v>#DIV/0!</v>
      </c>
      <c r="J68" s="100"/>
    </row>
    <row r="69" spans="1:10" s="10" customFormat="1" ht="25.5" x14ac:dyDescent="0.25">
      <c r="A69" s="189"/>
      <c r="B69" s="189"/>
      <c r="C69" s="189"/>
      <c r="D69" s="102" t="s">
        <v>17</v>
      </c>
      <c r="E69" s="110">
        <f>E79+E82</f>
        <v>16691.400000000001</v>
      </c>
      <c r="F69" s="110">
        <f>F79+F82</f>
        <v>16691.400000000001</v>
      </c>
      <c r="G69" s="51">
        <f>G79+G82</f>
        <v>4207.0802299999996</v>
      </c>
      <c r="H69" s="118">
        <f t="shared" si="21"/>
        <v>-12484.319770000002</v>
      </c>
      <c r="I69" s="101">
        <f>G69/F69*100</f>
        <v>25.205077045664233</v>
      </c>
      <c r="J69" s="100" t="s">
        <v>15</v>
      </c>
    </row>
    <row r="70" spans="1:10" s="27" customFormat="1" ht="30" customHeight="1" x14ac:dyDescent="0.25">
      <c r="A70" s="189"/>
      <c r="B70" s="189"/>
      <c r="C70" s="189"/>
      <c r="D70" s="100" t="s">
        <v>19</v>
      </c>
      <c r="E70" s="111">
        <f>E69+E67+E66</f>
        <v>152626.93100000001</v>
      </c>
      <c r="F70" s="111">
        <f>F69+F67+F66</f>
        <v>62626.923900000002</v>
      </c>
      <c r="G70" s="111">
        <f>G69+G67+G66</f>
        <v>41372.854769999998</v>
      </c>
      <c r="H70" s="87">
        <f t="shared" si="21"/>
        <v>-21254.069130000003</v>
      </c>
      <c r="I70" s="101">
        <f>G70/F70*100</f>
        <v>66.062409253985393</v>
      </c>
      <c r="J70" s="102"/>
    </row>
    <row r="71" spans="1:10" s="27" customFormat="1" ht="30" customHeight="1" x14ac:dyDescent="0.25">
      <c r="A71" s="199" t="s">
        <v>63</v>
      </c>
      <c r="B71" s="199"/>
      <c r="C71" s="199"/>
      <c r="D71" s="98" t="s">
        <v>14</v>
      </c>
      <c r="E71" s="96">
        <f>E57</f>
        <v>0</v>
      </c>
      <c r="F71" s="96">
        <f>F57</f>
        <v>0</v>
      </c>
      <c r="G71" s="96">
        <f>G57</f>
        <v>0</v>
      </c>
      <c r="H71" s="117">
        <f t="shared" ref="H71:H75" si="25">G71-F71</f>
        <v>0</v>
      </c>
      <c r="I71" s="99" t="e">
        <f>G71/F71*100</f>
        <v>#DIV/0!</v>
      </c>
      <c r="J71" s="28" t="s">
        <v>15</v>
      </c>
    </row>
    <row r="72" spans="1:10" s="27" customFormat="1" ht="35.25" customHeight="1" x14ac:dyDescent="0.25">
      <c r="A72" s="126"/>
      <c r="B72" s="126"/>
      <c r="C72" s="126"/>
      <c r="D72" s="97" t="s">
        <v>16</v>
      </c>
      <c r="E72" s="37">
        <v>124980.5</v>
      </c>
      <c r="F72" s="37">
        <v>34980.5</v>
      </c>
      <c r="G72" s="37">
        <v>31790.073540000001</v>
      </c>
      <c r="H72" s="20">
        <f t="shared" si="25"/>
        <v>-3190.4264599999988</v>
      </c>
      <c r="I72" s="20" t="e">
        <f>I58</f>
        <v>#DIV/0!</v>
      </c>
      <c r="J72" s="15" t="s">
        <v>15</v>
      </c>
    </row>
    <row r="73" spans="1:10" s="27" customFormat="1" ht="88.5" customHeight="1" x14ac:dyDescent="0.25">
      <c r="A73" s="126"/>
      <c r="B73" s="126"/>
      <c r="C73" s="126"/>
      <c r="D73" s="67" t="s">
        <v>62</v>
      </c>
      <c r="E73" s="68">
        <v>0</v>
      </c>
      <c r="F73" s="68">
        <v>0</v>
      </c>
      <c r="G73" s="37">
        <v>0</v>
      </c>
      <c r="H73" s="20">
        <f t="shared" si="25"/>
        <v>0</v>
      </c>
      <c r="I73" s="68" t="e">
        <f t="shared" ref="I73" si="26">I59</f>
        <v>#DIV/0!</v>
      </c>
      <c r="J73" s="15"/>
    </row>
    <row r="74" spans="1:10" s="27" customFormat="1" ht="30" customHeight="1" x14ac:dyDescent="0.25">
      <c r="A74" s="126"/>
      <c r="B74" s="126"/>
      <c r="C74" s="126"/>
      <c r="D74" s="97" t="s">
        <v>17</v>
      </c>
      <c r="E74" s="55">
        <v>15447</v>
      </c>
      <c r="F74" s="55">
        <v>4323.3999999999996</v>
      </c>
      <c r="G74" s="37">
        <v>3929.1102299999998</v>
      </c>
      <c r="H74" s="20">
        <f t="shared" si="25"/>
        <v>-394.28976999999986</v>
      </c>
      <c r="I74" s="20">
        <f>G74/F74*100</f>
        <v>90.880099690058756</v>
      </c>
      <c r="J74" s="15"/>
    </row>
    <row r="75" spans="1:10" s="27" customFormat="1" ht="30" customHeight="1" x14ac:dyDescent="0.25">
      <c r="A75" s="126"/>
      <c r="B75" s="126"/>
      <c r="C75" s="126"/>
      <c r="D75" s="26" t="s">
        <v>19</v>
      </c>
      <c r="E75" s="54">
        <f>E74+E72+E71</f>
        <v>140427.5</v>
      </c>
      <c r="F75" s="54">
        <f t="shared" ref="F75:G75" si="27">F71+F72+F74</f>
        <v>39303.9</v>
      </c>
      <c r="G75" s="54">
        <f t="shared" si="27"/>
        <v>35719.183770000003</v>
      </c>
      <c r="H75" s="25">
        <f t="shared" si="25"/>
        <v>-3584.7162299999982</v>
      </c>
      <c r="I75" s="54">
        <f>G75/F75*100</f>
        <v>90.879489745292446</v>
      </c>
      <c r="J75" s="15" t="s">
        <v>15</v>
      </c>
    </row>
    <row r="76" spans="1:10" s="10" customFormat="1" ht="25.5" x14ac:dyDescent="0.25">
      <c r="A76" s="199" t="s">
        <v>26</v>
      </c>
      <c r="B76" s="199"/>
      <c r="C76" s="199"/>
      <c r="D76" s="16" t="s">
        <v>14</v>
      </c>
      <c r="E76" s="37">
        <f>E62</f>
        <v>2732.8280000000004</v>
      </c>
      <c r="F76" s="37">
        <f>F62</f>
        <v>2732.8280000000004</v>
      </c>
      <c r="G76" s="37">
        <f>G62</f>
        <v>1980.9280000000001</v>
      </c>
      <c r="H76" s="117">
        <f t="shared" si="21"/>
        <v>-751.90000000000032</v>
      </c>
      <c r="I76" s="40">
        <f>G76/F76*100</f>
        <v>72.486376749652734</v>
      </c>
      <c r="J76" s="28" t="s">
        <v>15</v>
      </c>
    </row>
    <row r="77" spans="1:10" s="10" customFormat="1" ht="38.25" x14ac:dyDescent="0.25">
      <c r="A77" s="126"/>
      <c r="B77" s="126"/>
      <c r="C77" s="126"/>
      <c r="D77" s="14" t="s">
        <v>16</v>
      </c>
      <c r="E77" s="37">
        <f>E45+E53-E42</f>
        <v>133199.90300000002</v>
      </c>
      <c r="F77" s="37">
        <f>F45+F53-F42</f>
        <v>43199.895899999996</v>
      </c>
      <c r="G77" s="37">
        <f>G45+G53-G42</f>
        <v>35182.046539999996</v>
      </c>
      <c r="H77" s="20">
        <f t="shared" si="21"/>
        <v>-8017.8493600000002</v>
      </c>
      <c r="I77" s="20">
        <f>I63</f>
        <v>81.441321674557813</v>
      </c>
      <c r="J77" s="15" t="s">
        <v>15</v>
      </c>
    </row>
    <row r="78" spans="1:10" s="10" customFormat="1" ht="114.75" x14ac:dyDescent="0.25">
      <c r="A78" s="126"/>
      <c r="B78" s="126"/>
      <c r="C78" s="126"/>
      <c r="D78" s="67" t="s">
        <v>62</v>
      </c>
      <c r="E78" s="68">
        <f>E64</f>
        <v>0</v>
      </c>
      <c r="F78" s="68">
        <f>F64</f>
        <v>0</v>
      </c>
      <c r="G78" s="68">
        <f t="shared" ref="G78:I78" si="28">G64</f>
        <v>0</v>
      </c>
      <c r="H78" s="20">
        <f t="shared" si="21"/>
        <v>0</v>
      </c>
      <c r="I78" s="68" t="e">
        <f t="shared" si="28"/>
        <v>#DIV/0!</v>
      </c>
      <c r="J78" s="15"/>
    </row>
    <row r="79" spans="1:10" s="10" customFormat="1" ht="27" customHeight="1" x14ac:dyDescent="0.25">
      <c r="A79" s="126"/>
      <c r="B79" s="126"/>
      <c r="C79" s="126"/>
      <c r="D79" s="14" t="s">
        <v>17</v>
      </c>
      <c r="E79" s="55">
        <f>E65</f>
        <v>16391.400000000001</v>
      </c>
      <c r="F79" s="55">
        <f>F65</f>
        <v>16391.400000000001</v>
      </c>
      <c r="G79" s="55">
        <f>G46+G55</f>
        <v>4107.0802299999996</v>
      </c>
      <c r="H79" s="20">
        <f t="shared" si="21"/>
        <v>-12284.319770000002</v>
      </c>
      <c r="I79" s="20">
        <f>G79/F79*100</f>
        <v>25.056311419402853</v>
      </c>
      <c r="J79" s="15"/>
    </row>
    <row r="80" spans="1:10" s="10" customFormat="1" ht="25.5" customHeight="1" x14ac:dyDescent="0.25">
      <c r="A80" s="126"/>
      <c r="B80" s="126"/>
      <c r="C80" s="126"/>
      <c r="D80" s="26" t="s">
        <v>19</v>
      </c>
      <c r="E80" s="54">
        <f>E79+E77+E76</f>
        <v>152324.13100000002</v>
      </c>
      <c r="F80" s="54">
        <f t="shared" ref="F80:G80" si="29">F76+F77+F79</f>
        <v>62324.123899999999</v>
      </c>
      <c r="G80" s="54">
        <f t="shared" si="29"/>
        <v>41270.054769999995</v>
      </c>
      <c r="H80" s="25">
        <f>H79+H77</f>
        <v>-20302.169130000002</v>
      </c>
      <c r="I80" s="54">
        <f>G80/F80*100</f>
        <v>66.218427452295074</v>
      </c>
      <c r="J80" s="15" t="s">
        <v>15</v>
      </c>
    </row>
    <row r="81" spans="1:10" s="10" customFormat="1" ht="45.75" customHeight="1" x14ac:dyDescent="0.25">
      <c r="A81" s="194" t="s">
        <v>56</v>
      </c>
      <c r="B81" s="195"/>
      <c r="C81" s="196"/>
      <c r="D81" s="14" t="s">
        <v>16</v>
      </c>
      <c r="E81" s="12">
        <f>E24</f>
        <v>0</v>
      </c>
      <c r="F81" s="12">
        <f>F24</f>
        <v>0</v>
      </c>
      <c r="G81" s="12">
        <f>G24</f>
        <v>0</v>
      </c>
      <c r="H81" s="47">
        <f t="shared" si="21"/>
        <v>0</v>
      </c>
      <c r="I81" s="20" t="e">
        <f t="shared" ref="I81" si="30">G81/F81*100</f>
        <v>#DIV/0!</v>
      </c>
      <c r="J81" s="15" t="s">
        <v>15</v>
      </c>
    </row>
    <row r="82" spans="1:10" s="10" customFormat="1" ht="25.5" x14ac:dyDescent="0.25">
      <c r="A82" s="194"/>
      <c r="B82" s="195"/>
      <c r="C82" s="196"/>
      <c r="D82" s="14" t="s">
        <v>17</v>
      </c>
      <c r="E82" s="12">
        <f>E25+E58</f>
        <v>300</v>
      </c>
      <c r="F82" s="12">
        <f>F25+F58</f>
        <v>300</v>
      </c>
      <c r="G82" s="12">
        <f>G25+G58</f>
        <v>100</v>
      </c>
      <c r="H82" s="47">
        <f t="shared" si="21"/>
        <v>-200</v>
      </c>
      <c r="I82" s="20">
        <f>G82/F82*100</f>
        <v>33.333333333333329</v>
      </c>
      <c r="J82" s="15" t="s">
        <v>15</v>
      </c>
    </row>
    <row r="83" spans="1:10" s="10" customFormat="1" x14ac:dyDescent="0.25">
      <c r="A83" s="197"/>
      <c r="B83" s="198"/>
      <c r="C83" s="198"/>
      <c r="D83" s="41" t="s">
        <v>19</v>
      </c>
      <c r="E83" s="38">
        <f>E81+E82</f>
        <v>300</v>
      </c>
      <c r="F83" s="38">
        <f t="shared" ref="F83:G83" si="31">F81+F82</f>
        <v>300</v>
      </c>
      <c r="G83" s="38">
        <f t="shared" si="31"/>
        <v>100</v>
      </c>
      <c r="H83" s="45">
        <f t="shared" si="21"/>
        <v>-200</v>
      </c>
      <c r="I83" s="25">
        <f>G83/F83*100</f>
        <v>33.333333333333329</v>
      </c>
      <c r="J83" s="15" t="s">
        <v>15</v>
      </c>
    </row>
    <row r="84" spans="1:10" ht="25.5" customHeight="1" x14ac:dyDescent="0.25">
      <c r="A84" s="200" t="s">
        <v>57</v>
      </c>
      <c r="B84" s="201"/>
      <c r="C84" s="202"/>
      <c r="D84" s="64" t="s">
        <v>16</v>
      </c>
      <c r="E84" s="93">
        <v>2.8</v>
      </c>
      <c r="F84" s="93">
        <v>2.8</v>
      </c>
      <c r="G84" s="94">
        <v>2.8</v>
      </c>
      <c r="H84" s="45">
        <f t="shared" si="21"/>
        <v>0</v>
      </c>
      <c r="I84" s="95">
        <f t="shared" ref="I84" si="32">G84/F84*100</f>
        <v>100</v>
      </c>
      <c r="J84" s="69"/>
    </row>
    <row r="85" spans="1:10" s="29" customFormat="1" ht="30" customHeight="1" x14ac:dyDescent="0.25">
      <c r="A85" s="193" t="s">
        <v>35</v>
      </c>
      <c r="B85" s="193"/>
      <c r="C85" s="34" t="s">
        <v>89</v>
      </c>
      <c r="D85" s="18"/>
      <c r="F85" s="32" t="s">
        <v>42</v>
      </c>
      <c r="I85" s="33" t="s">
        <v>43</v>
      </c>
    </row>
    <row r="86" spans="1:10" s="29" customFormat="1" x14ac:dyDescent="0.25">
      <c r="A86" s="188" t="s">
        <v>79</v>
      </c>
      <c r="B86" s="188"/>
      <c r="C86" s="188"/>
      <c r="D86" s="188"/>
      <c r="E86" s="188"/>
      <c r="F86" s="188"/>
      <c r="G86" s="188"/>
      <c r="H86" s="188"/>
      <c r="I86" s="188"/>
      <c r="J86" s="113" t="s">
        <v>78</v>
      </c>
    </row>
    <row r="87" spans="1:10" s="3" customFormat="1" ht="22.5" customHeight="1" x14ac:dyDescent="0.25">
      <c r="A87" s="3" t="s">
        <v>77</v>
      </c>
    </row>
    <row r="88" spans="1:10" s="29" customFormat="1" ht="26.25" customHeight="1" x14ac:dyDescent="0.25">
      <c r="A88" s="193" t="s">
        <v>36</v>
      </c>
      <c r="B88" s="193"/>
      <c r="C88" s="35" t="s">
        <v>47</v>
      </c>
      <c r="D88" s="30"/>
      <c r="F88" s="31" t="s">
        <v>84</v>
      </c>
      <c r="I88" s="33" t="s">
        <v>80</v>
      </c>
    </row>
    <row r="89" spans="1:10" s="29" customFormat="1" x14ac:dyDescent="0.25">
      <c r="A89" s="188" t="s">
        <v>75</v>
      </c>
      <c r="B89" s="188"/>
      <c r="C89" s="188"/>
      <c r="D89" s="188"/>
      <c r="E89" s="188"/>
      <c r="F89" s="188"/>
      <c r="G89" s="188"/>
      <c r="H89" s="188"/>
      <c r="I89" s="188"/>
      <c r="J89" s="113" t="s">
        <v>76</v>
      </c>
    </row>
    <row r="90" spans="1:10" s="29" customFormat="1" x14ac:dyDescent="0.25">
      <c r="A90" s="3" t="s">
        <v>74</v>
      </c>
      <c r="D90" s="30"/>
    </row>
    <row r="91" spans="1:10" s="29" customFormat="1" x14ac:dyDescent="0.25">
      <c r="A91" s="112" t="s">
        <v>87</v>
      </c>
      <c r="D91" s="17"/>
    </row>
  </sheetData>
  <mergeCells count="73">
    <mergeCell ref="A16:J16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B48:B51"/>
    <mergeCell ref="A48:A51"/>
    <mergeCell ref="C48:C51"/>
    <mergeCell ref="J48:J51"/>
    <mergeCell ref="A41:A42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J20:J21"/>
    <mergeCell ref="A29:A32"/>
    <mergeCell ref="A23:C25"/>
    <mergeCell ref="J43:J46"/>
    <mergeCell ref="C33:C36"/>
    <mergeCell ref="J33:J36"/>
    <mergeCell ref="J29:J32"/>
    <mergeCell ref="A33:A36"/>
    <mergeCell ref="B33:B36"/>
    <mergeCell ref="C29:C32"/>
    <mergeCell ref="B29:B3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</mergeCells>
  <pageMargins left="0.15748031496062992" right="0.15748031496062992" top="0.15748031496062992" bottom="7.2916666666666668E-3" header="0.15748031496062992" footer="0.15748031496062992"/>
  <pageSetup paperSize="9" scale="89" fitToHeight="0" orientation="landscape" r:id="rId1"/>
  <rowBreaks count="1" manualBreakCount="1">
    <brk id="4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2017-10-25T06:11:34Z</dcterms:modified>
</cp:coreProperties>
</file>