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K59" i="1" l="1"/>
  <c r="H59" i="1"/>
  <c r="G59" i="1"/>
  <c r="F59" i="1"/>
  <c r="K66" i="1"/>
  <c r="J66" i="1"/>
  <c r="H66" i="1"/>
  <c r="G66" i="1"/>
  <c r="F66" i="1"/>
  <c r="K65" i="1"/>
  <c r="J65" i="1"/>
  <c r="H65" i="1"/>
  <c r="G65" i="1"/>
  <c r="F65" i="1"/>
  <c r="K51" i="1"/>
  <c r="J51" i="1"/>
  <c r="H51" i="1"/>
  <c r="G51" i="1"/>
  <c r="F51" i="1"/>
  <c r="K50" i="1"/>
  <c r="J50" i="1"/>
  <c r="K36" i="1"/>
  <c r="H36" i="1"/>
  <c r="G36" i="1"/>
  <c r="F36" i="1"/>
  <c r="H25" i="1"/>
  <c r="H26" i="1" s="1"/>
  <c r="G25" i="1"/>
  <c r="G26" i="1" s="1"/>
  <c r="F25" i="1"/>
  <c r="F26" i="1"/>
  <c r="H33" i="1" l="1"/>
  <c r="J30" i="1" l="1"/>
  <c r="J59" i="1"/>
  <c r="J47" i="1"/>
  <c r="J48" i="1"/>
  <c r="J49" i="1"/>
  <c r="J46" i="1"/>
  <c r="J31" i="1"/>
  <c r="J32" i="1"/>
  <c r="J36" i="1"/>
  <c r="J29" i="1"/>
  <c r="J23" i="1"/>
  <c r="J21" i="1"/>
  <c r="J20" i="1"/>
  <c r="H63" i="1" l="1"/>
  <c r="J63" i="1" s="1"/>
  <c r="G63" i="1"/>
  <c r="H64" i="1"/>
  <c r="J64" i="1" s="1"/>
  <c r="G64" i="1"/>
  <c r="F63" i="1"/>
  <c r="G61" i="1"/>
  <c r="F61" i="1"/>
  <c r="H52" i="1"/>
  <c r="J52" i="1" s="1"/>
  <c r="G52" i="1"/>
  <c r="F52" i="1"/>
  <c r="H34" i="1"/>
  <c r="G33" i="1"/>
  <c r="J33" i="1" s="1"/>
  <c r="G34" i="1"/>
  <c r="G38" i="1" s="1"/>
  <c r="F38" i="1" s="1"/>
  <c r="F34" i="1"/>
  <c r="K30" i="1"/>
  <c r="H38" i="1" l="1"/>
  <c r="J34" i="1"/>
  <c r="G35" i="1"/>
  <c r="K34" i="1"/>
  <c r="H56" i="1" l="1"/>
  <c r="J56" i="1" s="1"/>
  <c r="J38" i="1"/>
  <c r="I63" i="1"/>
  <c r="I64" i="1" s="1"/>
  <c r="I38" i="1"/>
  <c r="I37" i="1"/>
  <c r="I36" i="1"/>
  <c r="K49" i="1"/>
  <c r="K46" i="1"/>
  <c r="F64" i="1"/>
  <c r="K31" i="1"/>
  <c r="K32" i="1"/>
  <c r="K29" i="1"/>
  <c r="F33" i="1"/>
  <c r="F35" i="1" s="1"/>
  <c r="K23" i="1"/>
  <c r="K21" i="1"/>
  <c r="K20" i="1"/>
  <c r="H37" i="1" l="1"/>
  <c r="H55" i="1" s="1"/>
  <c r="H60" i="1"/>
  <c r="G37" i="1"/>
  <c r="G55" i="1" s="1"/>
  <c r="J25" i="1"/>
  <c r="G60" i="1"/>
  <c r="G62" i="1" s="1"/>
  <c r="F53" i="1"/>
  <c r="H35" i="1"/>
  <c r="J35" i="1" s="1"/>
  <c r="H53" i="1"/>
  <c r="G54" i="1"/>
  <c r="G53" i="1"/>
  <c r="G56" i="1"/>
  <c r="H54" i="1"/>
  <c r="K52" i="1"/>
  <c r="K33" i="1"/>
  <c r="K63" i="1"/>
  <c r="K64" i="1" s="1"/>
  <c r="K25" i="1"/>
  <c r="J53" i="1" l="1"/>
  <c r="F54" i="1"/>
  <c r="J54" i="1"/>
  <c r="J60" i="1"/>
  <c r="F60" i="1"/>
  <c r="K60" i="1"/>
  <c r="G57" i="1"/>
  <c r="J55" i="1"/>
  <c r="K26" i="1"/>
  <c r="J26" i="1"/>
  <c r="F37" i="1"/>
  <c r="F39" i="1" s="1"/>
  <c r="J37" i="1"/>
  <c r="K35" i="1"/>
  <c r="K53" i="1"/>
  <c r="G39" i="1"/>
  <c r="K37" i="1"/>
  <c r="H39" i="1"/>
  <c r="H61" i="1"/>
  <c r="J61" i="1" s="1"/>
  <c r="K56" i="1"/>
  <c r="K38" i="1"/>
  <c r="F56" i="1"/>
  <c r="J39" i="1" l="1"/>
  <c r="F55" i="1"/>
  <c r="F62" i="1" s="1"/>
  <c r="K39" i="1"/>
  <c r="K55" i="1"/>
  <c r="H57" i="1"/>
  <c r="F57" i="1"/>
  <c r="K61" i="1"/>
  <c r="H62" i="1"/>
  <c r="J62" i="1" s="1"/>
  <c r="K57" i="1" l="1"/>
  <c r="J57" i="1"/>
  <c r="K62" i="1"/>
</calcChain>
</file>

<file path=xl/sharedStrings.xml><?xml version="1.0" encoding="utf-8"?>
<sst xmlns="http://schemas.openxmlformats.org/spreadsheetml/2006/main" count="167" uniqueCount="127">
  <si>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</si>
  <si>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</si>
  <si>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</si>
  <si>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</si>
  <si>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«Реализация молодежной политики и организация временного трудоустройства в городе Югорске на 2014 – 2020 годы»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</si>
  <si>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</si>
  <si>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</si>
  <si>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</si>
  <si>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</si>
  <si>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</si>
  <si>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</si>
  <si>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</si>
  <si>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</si>
  <si>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</si>
  <si>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</si>
  <si>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Задача 1</t>
  </si>
  <si>
    <t>УСП</t>
  </si>
  <si>
    <t>Местный бюджет</t>
  </si>
  <si>
    <t>Итого по задаче 1</t>
  </si>
  <si>
    <t>Всего:</t>
  </si>
  <si>
    <t>Задача 2</t>
  </si>
  <si>
    <t>Итого по задаче 2</t>
  </si>
  <si>
    <t xml:space="preserve">Местный бюджет </t>
  </si>
  <si>
    <t>Бюджет АО</t>
  </si>
  <si>
    <t>Иные источники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</si>
  <si>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</si>
  <si>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</si>
  <si>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</si>
  <si>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</si>
  <si>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Итого: </t>
  </si>
  <si>
    <t>Управление бухгалтерского учета и отчетности администрации города Югорска</t>
  </si>
  <si>
    <t>Итого:</t>
  </si>
  <si>
    <t xml:space="preserve">Управление социальной политики </t>
  </si>
  <si>
    <t xml:space="preserve">Управление бухгалтерского отчета и отчетности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</si>
  <si>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</si>
  <si>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               (соисполнитель)          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</si>
  <si>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числе:</t>
  </si>
  <si>
    <t>«Поддержка деятельности молодежных общественных объединений, талантливой молодежи, развитие гражданско - патриотических качеств молодежи»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</si>
  <si>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</si>
  <si>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</si>
  <si>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</si>
  <si>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№ основного мероприятия</t>
  </si>
  <si>
    <t>01</t>
  </si>
  <si>
    <t>02</t>
  </si>
  <si>
    <t>03</t>
  </si>
  <si>
    <t>04</t>
  </si>
  <si>
    <t>05</t>
  </si>
  <si>
    <t>06</t>
  </si>
  <si>
    <t>Организация, проведение и участие в молодежных мероприятиях различного уровня (1,2,5)</t>
  </si>
  <si>
    <t>Поддержка молодежных инициатив, волонтерского движения (2,3)</t>
  </si>
  <si>
    <t>3</t>
  </si>
  <si>
    <t>Проведение и участие в мероприятих гражданско - патриотического направления (6)</t>
  </si>
  <si>
    <t>Управление социальной политики (далее - УСП)</t>
  </si>
  <si>
    <t>07</t>
  </si>
  <si>
    <t>08</t>
  </si>
  <si>
    <t>09</t>
  </si>
  <si>
    <t xml:space="preserve">«Организационное, материально - техническое и информационное обеспечение реализации муниципальной программы" </t>
  </si>
  <si>
    <t>4</t>
  </si>
  <si>
    <t>10</t>
  </si>
  <si>
    <t>11</t>
  </si>
  <si>
    <t>5</t>
  </si>
  <si>
    <t>6</t>
  </si>
  <si>
    <t>12</t>
  </si>
  <si>
    <t>13</t>
  </si>
  <si>
    <t>14</t>
  </si>
  <si>
    <t>15</t>
  </si>
  <si>
    <t>иные внебюджетные источники</t>
  </si>
  <si>
    <t>16</t>
  </si>
  <si>
    <t>17</t>
  </si>
  <si>
    <t>ИТОГО по подпрограмме 1</t>
  </si>
  <si>
    <t>«Создание условий для обеспечения безопасной и эффективной трудовой среды»</t>
  </si>
  <si>
    <t>18</t>
  </si>
  <si>
    <t>19</t>
  </si>
  <si>
    <t>20</t>
  </si>
  <si>
    <t>21</t>
  </si>
  <si>
    <t>22</t>
  </si>
  <si>
    <t>23</t>
  </si>
  <si>
    <t>Управление бухгалтерского учета и отчетности</t>
  </si>
  <si>
    <t>администрации города Югорска                                                                          И.М. Занина                                                                          А.С. Зайцев                5-00-24 (198)_</t>
  </si>
  <si>
    <t>24</t>
  </si>
  <si>
    <t>7</t>
  </si>
  <si>
    <t>Обеспечение деятельности (оказание услуг,  выполнение работ) подведомственного учреждения, в том числе предоставление субсидий (8,9)</t>
  </si>
  <si>
    <t>Освещение мероприятий в сфере молодежной политики в средствах массовой информации (9)</t>
  </si>
  <si>
    <t>Обеспечение функций управления социальной политики администрации города Югорска (4,8)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</si>
  <si>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оборудование (оснащение) рабочих мест для лиц с ограниченными возможностями (7.2)</t>
  </si>
  <si>
    <t>8</t>
  </si>
  <si>
    <t>25</t>
  </si>
  <si>
    <t>26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</si>
  <si>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(7.1)  </t>
  </si>
  <si>
    <t>27</t>
  </si>
  <si>
    <t>9</t>
  </si>
  <si>
    <t xml:space="preserve">Организация временного трудоустройства безработных граждан, имеющих высшее, среднее профессиональное образование и ищущих работу (7.3)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</si>
  <si>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</si>
  <si>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</si>
  <si>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</si>
  <si>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</si>
  <si>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</si>
  <si>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</si>
  <si>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</si>
  <si>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</si>
  <si>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</si>
  <si>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</si>
  <si>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</si>
  <si>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</si>
  <si>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</si>
  <si>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</si>
  <si>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администрации города Югорска                                                                            Л.А. Михайлова                                                         О.В. Бочарова                      5-00-47 (253)_</t>
  </si>
  <si>
    <t>Относительное значение, % (гр.8/гр.7*100,0%)</t>
  </si>
  <si>
    <t>Абсолютное значение  
(гр.8-гр.7)</t>
  </si>
  <si>
    <t>Результаты реализации муниципальной программы</t>
  </si>
  <si>
    <t xml:space="preserve"> к письму УСП №__</t>
  </si>
  <si>
    <t>от «__»  2016</t>
  </si>
  <si>
    <t xml:space="preserve"> по состоянию на 30 июня 2016</t>
  </si>
  <si>
    <t>Мероприятия «Фронтовой привал», посвященного празднованию Дня Победы в Великой Отечественной войне 1941-1945 годов, для лиц пожилого возраста</t>
  </si>
  <si>
    <t>Оформление площади перед зданием администрации, изготовление малых скульптурных форм почетным гражданам города, акция "Бессмертный полк" (изготовление транспорантов), церемония награждения конкурсов "Семья года Югры" и "Семья-основа государства"</t>
  </si>
  <si>
    <t>Мероприятия заплпнированы на 2 полугодие</t>
  </si>
  <si>
    <t>Трудоустроено 147 человек</t>
  </si>
  <si>
    <t>Трудоустроено 18 человек</t>
  </si>
  <si>
    <t>Трудоустроено 48 человека</t>
  </si>
  <si>
    <t xml:space="preserve">"День студента"; мероприятия приуроченные к году Детства; месячник военно-патриотического воспитания, посвященного "Дню защитника Отечества"; фестиваль "КВН"; "Бал успешного студента", молодежный форум "Утро", "Семья-основа государства", День семьи, любви и верности. 
</t>
  </si>
  <si>
    <t>УО</t>
  </si>
  <si>
    <t>Упарвление образования администрации города Югорска</t>
  </si>
  <si>
    <t>42</t>
  </si>
  <si>
    <t>43</t>
  </si>
  <si>
    <t>44</t>
  </si>
  <si>
    <t>45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</si>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</sst>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14" fillId="0" borderId="0" xfId="0" applyFont="1"/>
    <xf numFmtId="0" fontId="3" fillId="0" borderId="0" xfId="0" applyFont="1" applyAlignme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64" fontId="16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justify" vertical="top" wrapText="1"/>
    </xf>
    <xf numFmtId="0" fontId="10" fillId="0" borderId="1" xfId="0" applyFont="1" applyBorder="1" applyAlignment="1">
      <alignment horizontal="left" vertical="top" wrapText="1"/>
    </xf>
    <xf numFmtId="164" fontId="17" fillId="0" borderId="9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64" fontId="15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justify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6" fillId="0" borderId="2" xfId="0" applyNumberFormat="1" applyFont="1" applyBorder="1" applyAlignment="1">
      <alignment horizontal="center" vertical="top" wrapText="1"/>
    </xf>
    <xf numFmtId="164" fontId="16" fillId="0" borderId="3" xfId="0" applyNumberFormat="1" applyFont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center" vertical="top" wrapText="1"/>
    </xf>
    <xf numFmtId="164" fontId="16" fillId="2" borderId="3" xfId="0" applyNumberFormat="1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abSelected="1" topLeftCell="A49" zoomScale="75" zoomScaleNormal="75" workbookViewId="0">
      <selection activeCell="K60" sqref="K60"/>
    </sheetView>
  </sheetViews>
  <sheetFormatPr defaultRowHeight="15" x14ac:dyDescent="0.25"/>
  <cols>
    <col min="2" max="2" width="7.140625" customWidth="1"/>
    <col min="3" max="3" width="23.140625" customWidth="1"/>
    <col min="4" max="4" width="13.85546875" customWidth="1"/>
    <col min="5" max="5" width="14.5703125" customWidth="1"/>
    <col min="6" max="6" width="12.7109375" customWidth="1"/>
    <col min="7" max="7" width="12.85546875" customWidth="1"/>
    <col min="8" max="8" width="12.140625" customWidth="1"/>
    <col min="9" max="9" width="3.28515625" customWidth="1"/>
    <col min="10" max="10" width="15.5703125" customWidth="1"/>
    <col min="11" max="11" width="15.28515625" customWidth="1"/>
    <col min="12" max="12" width="31.85546875" customWidth="1"/>
  </cols>
  <sheetData>
    <row r="1" spans="1:12" x14ac:dyDescent="0.25">
      <c r="L1" s="1" t="s">
        <v>0</v>
      </c>
    </row>
    <row r="2" spans="1:12" x14ac:dyDescent="0.25">
      <c r="L2" s="1" t="s">
        <v>110</v>
      </c>
    </row>
    <row r="3" spans="1:12" x14ac:dyDescent="0.25">
      <c r="L3" s="1" t="s">
        <v>111</v>
      </c>
    </row>
    <row r="4" spans="1:12" ht="15.75" x14ac:dyDescent="0.25">
      <c r="B4" s="95" t="s">
        <v>1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ht="15.75" x14ac:dyDescent="0.25">
      <c r="B5" s="95" t="s">
        <v>2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ht="15.75" x14ac:dyDescent="0.25">
      <c r="B6" s="95" t="s">
        <v>112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 ht="15.75" x14ac:dyDescent="0.25">
      <c r="B7" s="96" t="s">
        <v>3</v>
      </c>
      <c r="C7" s="96"/>
      <c r="D7" s="96"/>
    </row>
    <row r="8" spans="1:12" ht="15.75" x14ac:dyDescent="0.25">
      <c r="B8" s="6" t="s">
        <v>4</v>
      </c>
      <c r="C8" s="6"/>
      <c r="D8" s="6"/>
      <c r="E8" s="6"/>
      <c r="F8" s="6"/>
      <c r="G8" s="6"/>
      <c r="H8" s="6"/>
      <c r="I8" s="6"/>
      <c r="J8" s="6"/>
    </row>
    <row r="9" spans="1:12" ht="15.75" x14ac:dyDescent="0.25">
      <c r="B9" s="96" t="s">
        <v>5</v>
      </c>
      <c r="C9" s="96"/>
      <c r="D9" s="96"/>
    </row>
    <row r="10" spans="1:12" ht="15.75" x14ac:dyDescent="0.25">
      <c r="B10" s="119" t="s">
        <v>6</v>
      </c>
      <c r="C10" s="119"/>
      <c r="D10" s="119"/>
      <c r="E10" s="119"/>
      <c r="F10" s="119"/>
      <c r="G10" s="119"/>
      <c r="H10" s="119"/>
      <c r="I10" s="119"/>
      <c r="J10" s="119"/>
      <c r="K10" s="119"/>
    </row>
    <row r="11" spans="1:12" ht="15.75" customHeight="1" x14ac:dyDescent="0.25">
      <c r="A11" s="79" t="s">
        <v>40</v>
      </c>
      <c r="B11" s="89" t="s">
        <v>41</v>
      </c>
      <c r="C11" s="89" t="s">
        <v>38</v>
      </c>
      <c r="D11" s="89" t="s">
        <v>39</v>
      </c>
      <c r="E11" s="90" t="s">
        <v>7</v>
      </c>
      <c r="F11" s="90" t="s">
        <v>8</v>
      </c>
      <c r="G11" s="90" t="s">
        <v>9</v>
      </c>
      <c r="H11" s="97" t="s">
        <v>10</v>
      </c>
      <c r="I11" s="97"/>
      <c r="J11" s="97" t="s">
        <v>11</v>
      </c>
      <c r="K11" s="97"/>
      <c r="L11" s="90" t="s">
        <v>109</v>
      </c>
    </row>
    <row r="12" spans="1:12" ht="30" customHeight="1" x14ac:dyDescent="0.25">
      <c r="A12" s="80"/>
      <c r="B12" s="89"/>
      <c r="C12" s="89"/>
      <c r="D12" s="89"/>
      <c r="E12" s="90"/>
      <c r="F12" s="90"/>
      <c r="G12" s="90"/>
      <c r="H12" s="97"/>
      <c r="I12" s="97"/>
      <c r="J12" s="97" t="s">
        <v>108</v>
      </c>
      <c r="K12" s="97" t="s">
        <v>107</v>
      </c>
      <c r="L12" s="90"/>
    </row>
    <row r="13" spans="1:12" ht="47.25" customHeight="1" x14ac:dyDescent="0.25">
      <c r="A13" s="81"/>
      <c r="B13" s="89"/>
      <c r="C13" s="89"/>
      <c r="D13" s="89"/>
      <c r="E13" s="90"/>
      <c r="F13" s="90"/>
      <c r="G13" s="90"/>
      <c r="H13" s="97"/>
      <c r="I13" s="97"/>
      <c r="J13" s="97"/>
      <c r="K13" s="97"/>
      <c r="L13" s="90"/>
    </row>
    <row r="14" spans="1:12" ht="15.75" customHeight="1" x14ac:dyDescent="0.25">
      <c r="A14" s="41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94">
        <v>8</v>
      </c>
      <c r="I14" s="94"/>
      <c r="J14" s="30">
        <v>9</v>
      </c>
      <c r="K14" s="30">
        <v>10</v>
      </c>
      <c r="L14" s="30">
        <v>11</v>
      </c>
    </row>
    <row r="15" spans="1:12" ht="15.75" customHeight="1" x14ac:dyDescent="0.25">
      <c r="A15" s="71" t="s">
        <v>42</v>
      </c>
      <c r="B15" s="107" t="s">
        <v>12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2" ht="19.5" customHeight="1" x14ac:dyDescent="0.25">
      <c r="A16" s="72"/>
      <c r="B16" s="91" t="s">
        <v>13</v>
      </c>
      <c r="C16" s="92"/>
      <c r="D16" s="92"/>
      <c r="E16" s="92"/>
      <c r="F16" s="92"/>
      <c r="G16" s="92"/>
      <c r="H16" s="92"/>
      <c r="I16" s="92"/>
      <c r="J16" s="92"/>
      <c r="K16" s="92"/>
      <c r="L16" s="93"/>
    </row>
    <row r="17" spans="1:12" ht="15.75" x14ac:dyDescent="0.25">
      <c r="A17" s="42" t="s">
        <v>43</v>
      </c>
      <c r="B17" s="110" t="s">
        <v>14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2"/>
    </row>
    <row r="18" spans="1:12" ht="15" customHeight="1" x14ac:dyDescent="0.25">
      <c r="A18" s="71" t="s">
        <v>44</v>
      </c>
      <c r="B18" s="107" t="s">
        <v>15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9"/>
    </row>
    <row r="19" spans="1:12" ht="15.75" customHeight="1" x14ac:dyDescent="0.25">
      <c r="A19" s="72"/>
      <c r="B19" s="91" t="s">
        <v>37</v>
      </c>
      <c r="C19" s="92"/>
      <c r="D19" s="92"/>
      <c r="E19" s="92"/>
      <c r="F19" s="92"/>
      <c r="G19" s="92"/>
      <c r="H19" s="92"/>
      <c r="I19" s="92"/>
      <c r="J19" s="92"/>
      <c r="K19" s="92"/>
      <c r="L19" s="93"/>
    </row>
    <row r="20" spans="1:12" ht="119.25" customHeight="1" x14ac:dyDescent="0.25">
      <c r="A20" s="43" t="s">
        <v>45</v>
      </c>
      <c r="B20" s="44">
        <v>1</v>
      </c>
      <c r="C20" s="23" t="s">
        <v>48</v>
      </c>
      <c r="D20" s="20" t="s">
        <v>52</v>
      </c>
      <c r="E20" s="20" t="s">
        <v>17</v>
      </c>
      <c r="F20" s="21">
        <v>1116</v>
      </c>
      <c r="G20" s="33">
        <v>1116</v>
      </c>
      <c r="H20" s="58">
        <v>523.29999999999995</v>
      </c>
      <c r="I20" s="59"/>
      <c r="J20" s="21">
        <f>H20-G20</f>
        <v>-592.70000000000005</v>
      </c>
      <c r="K20" s="26">
        <f>H20/G20*100</f>
        <v>46.890681003584227</v>
      </c>
      <c r="L20" s="48" t="s">
        <v>119</v>
      </c>
    </row>
    <row r="21" spans="1:12" ht="66" customHeight="1" x14ac:dyDescent="0.25">
      <c r="A21" s="43" t="s">
        <v>46</v>
      </c>
      <c r="B21" s="45">
        <v>2</v>
      </c>
      <c r="C21" s="7" t="s">
        <v>49</v>
      </c>
      <c r="D21" s="8" t="s">
        <v>16</v>
      </c>
      <c r="E21" s="8" t="s">
        <v>17</v>
      </c>
      <c r="F21" s="14">
        <v>51</v>
      </c>
      <c r="G21" s="14">
        <v>51</v>
      </c>
      <c r="H21" s="58">
        <v>0</v>
      </c>
      <c r="I21" s="59"/>
      <c r="J21" s="14">
        <f>H21-G21</f>
        <v>-51</v>
      </c>
      <c r="K21" s="11">
        <f t="shared" ref="K21:K26" si="0">H21/G21*100</f>
        <v>0</v>
      </c>
      <c r="L21" s="50" t="s">
        <v>115</v>
      </c>
    </row>
    <row r="22" spans="1:12" ht="87.75" customHeight="1" x14ac:dyDescent="0.25">
      <c r="A22" s="43" t="s">
        <v>47</v>
      </c>
      <c r="B22" s="52" t="s">
        <v>50</v>
      </c>
      <c r="C22" s="54" t="s">
        <v>51</v>
      </c>
      <c r="D22" s="56" t="s">
        <v>16</v>
      </c>
      <c r="E22" s="32" t="s">
        <v>23</v>
      </c>
      <c r="F22" s="14">
        <v>400</v>
      </c>
      <c r="G22" s="14">
        <v>400</v>
      </c>
      <c r="H22" s="58">
        <v>400</v>
      </c>
      <c r="I22" s="59"/>
      <c r="J22" s="14">
        <v>0</v>
      </c>
      <c r="K22" s="11">
        <v>100</v>
      </c>
      <c r="L22" s="50" t="s">
        <v>113</v>
      </c>
    </row>
    <row r="23" spans="1:12" ht="110.25" customHeight="1" x14ac:dyDescent="0.25">
      <c r="A23" s="43" t="s">
        <v>53</v>
      </c>
      <c r="B23" s="53"/>
      <c r="C23" s="55"/>
      <c r="D23" s="57"/>
      <c r="E23" s="8" t="s">
        <v>17</v>
      </c>
      <c r="F23" s="14">
        <v>853</v>
      </c>
      <c r="G23" s="14">
        <v>853</v>
      </c>
      <c r="H23" s="67">
        <v>793.1</v>
      </c>
      <c r="I23" s="68"/>
      <c r="J23" s="14">
        <f>H23-G23</f>
        <v>-59.899999999999977</v>
      </c>
      <c r="K23" s="11">
        <f t="shared" si="0"/>
        <v>92.977725674091445</v>
      </c>
      <c r="L23" s="50" t="s">
        <v>114</v>
      </c>
    </row>
    <row r="24" spans="1:12" ht="33" customHeight="1" x14ac:dyDescent="0.25">
      <c r="A24" s="43" t="s">
        <v>54</v>
      </c>
      <c r="B24" s="52"/>
      <c r="C24" s="61" t="s">
        <v>18</v>
      </c>
      <c r="D24" s="62"/>
      <c r="E24" s="32" t="s">
        <v>23</v>
      </c>
      <c r="F24" s="14">
        <v>400</v>
      </c>
      <c r="G24" s="14">
        <v>400</v>
      </c>
      <c r="H24" s="67">
        <v>400</v>
      </c>
      <c r="I24" s="68"/>
      <c r="J24" s="14">
        <v>0</v>
      </c>
      <c r="K24" s="11">
        <v>100</v>
      </c>
      <c r="L24" s="46"/>
    </row>
    <row r="25" spans="1:12" ht="33" customHeight="1" x14ac:dyDescent="0.25">
      <c r="A25" s="43" t="s">
        <v>55</v>
      </c>
      <c r="B25" s="60"/>
      <c r="C25" s="63"/>
      <c r="D25" s="64"/>
      <c r="E25" s="8" t="s">
        <v>17</v>
      </c>
      <c r="F25" s="14">
        <f>F20+F21+F23</f>
        <v>2020</v>
      </c>
      <c r="G25" s="14">
        <f>G20+G21+G23</f>
        <v>2020</v>
      </c>
      <c r="H25" s="127">
        <f>H20+H21+H23</f>
        <v>1316.4</v>
      </c>
      <c r="I25" s="128"/>
      <c r="J25" s="14">
        <f>H25-G25</f>
        <v>-703.59999999999991</v>
      </c>
      <c r="K25" s="11">
        <f t="shared" si="0"/>
        <v>65.168316831683171</v>
      </c>
      <c r="L25" s="10"/>
    </row>
    <row r="26" spans="1:12" ht="15.75" x14ac:dyDescent="0.25">
      <c r="A26" s="43" t="s">
        <v>58</v>
      </c>
      <c r="B26" s="53"/>
      <c r="C26" s="65"/>
      <c r="D26" s="66"/>
      <c r="E26" s="15" t="s">
        <v>19</v>
      </c>
      <c r="F26" s="34">
        <f>F24+F25</f>
        <v>2420</v>
      </c>
      <c r="G26" s="18">
        <f>G24+G25</f>
        <v>2420</v>
      </c>
      <c r="H26" s="87">
        <f>H24+H25</f>
        <v>1716.4</v>
      </c>
      <c r="I26" s="88"/>
      <c r="J26" s="18">
        <f>H26-G26</f>
        <v>-703.59999999999991</v>
      </c>
      <c r="K26" s="17">
        <f t="shared" si="0"/>
        <v>70.925619834710744</v>
      </c>
      <c r="L26" s="10"/>
    </row>
    <row r="27" spans="1:12" ht="15.75" customHeight="1" x14ac:dyDescent="0.25">
      <c r="A27" s="71" t="s">
        <v>59</v>
      </c>
      <c r="B27" s="107" t="s">
        <v>20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9"/>
    </row>
    <row r="28" spans="1:12" ht="15.75" customHeight="1" x14ac:dyDescent="0.25">
      <c r="A28" s="82"/>
      <c r="B28" s="115" t="s">
        <v>56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7"/>
    </row>
    <row r="29" spans="1:12" ht="76.5" customHeight="1" x14ac:dyDescent="0.25">
      <c r="A29" s="43" t="s">
        <v>62</v>
      </c>
      <c r="B29" s="52" t="s">
        <v>57</v>
      </c>
      <c r="C29" s="85" t="s">
        <v>81</v>
      </c>
      <c r="D29" s="56" t="s">
        <v>16</v>
      </c>
      <c r="E29" s="8" t="s">
        <v>17</v>
      </c>
      <c r="F29" s="11">
        <v>22781</v>
      </c>
      <c r="G29" s="11">
        <v>22781</v>
      </c>
      <c r="H29" s="83">
        <v>12214.9</v>
      </c>
      <c r="I29" s="84"/>
      <c r="J29" s="21">
        <f>H29-G29</f>
        <v>-10566.1</v>
      </c>
      <c r="K29" s="11">
        <f>H29/G29*100</f>
        <v>53.618805144638074</v>
      </c>
      <c r="L29" s="12"/>
    </row>
    <row r="30" spans="1:12" ht="49.5" customHeight="1" x14ac:dyDescent="0.25">
      <c r="A30" s="43" t="s">
        <v>63</v>
      </c>
      <c r="B30" s="53"/>
      <c r="C30" s="86"/>
      <c r="D30" s="57"/>
      <c r="E30" s="32" t="s">
        <v>66</v>
      </c>
      <c r="F30" s="11">
        <v>9245.7000000000007</v>
      </c>
      <c r="G30" s="11">
        <v>9245.7000000000007</v>
      </c>
      <c r="H30" s="83">
        <v>4937.3</v>
      </c>
      <c r="I30" s="84"/>
      <c r="J30" s="21">
        <f>H30-G30</f>
        <v>-4308.4000000000005</v>
      </c>
      <c r="K30" s="11">
        <f>H30/G30*100</f>
        <v>53.401040483684305</v>
      </c>
      <c r="L30" s="12"/>
    </row>
    <row r="31" spans="1:12" ht="51" x14ac:dyDescent="0.25">
      <c r="A31" s="43" t="s">
        <v>64</v>
      </c>
      <c r="B31" s="45" t="s">
        <v>60</v>
      </c>
      <c r="C31" s="7" t="s">
        <v>82</v>
      </c>
      <c r="D31" s="8" t="s">
        <v>16</v>
      </c>
      <c r="E31" s="8" t="s">
        <v>17</v>
      </c>
      <c r="F31" s="11">
        <v>2825</v>
      </c>
      <c r="G31" s="11">
        <v>2825</v>
      </c>
      <c r="H31" s="83">
        <v>1416.6</v>
      </c>
      <c r="I31" s="84"/>
      <c r="J31" s="21">
        <f t="shared" ref="J31:J39" si="1">H31-G31</f>
        <v>-1408.4</v>
      </c>
      <c r="K31" s="11">
        <f t="shared" ref="K31:K34" si="2">H31/G31*100</f>
        <v>50.145132743362829</v>
      </c>
      <c r="L31" s="12"/>
    </row>
    <row r="32" spans="1:12" ht="63" x14ac:dyDescent="0.25">
      <c r="A32" s="43" t="s">
        <v>65</v>
      </c>
      <c r="B32" s="45" t="s">
        <v>61</v>
      </c>
      <c r="C32" s="9" t="s">
        <v>83</v>
      </c>
      <c r="D32" s="8" t="s">
        <v>77</v>
      </c>
      <c r="E32" s="8" t="s">
        <v>17</v>
      </c>
      <c r="F32" s="11">
        <v>10225</v>
      </c>
      <c r="G32" s="35">
        <v>10225</v>
      </c>
      <c r="H32" s="113">
        <v>6456.5</v>
      </c>
      <c r="I32" s="114"/>
      <c r="J32" s="21">
        <f t="shared" si="1"/>
        <v>-3768.5</v>
      </c>
      <c r="K32" s="11">
        <f t="shared" si="2"/>
        <v>63.14425427872861</v>
      </c>
      <c r="L32" s="13"/>
    </row>
    <row r="33" spans="1:14" ht="30.75" customHeight="1" x14ac:dyDescent="0.25">
      <c r="A33" s="43" t="s">
        <v>67</v>
      </c>
      <c r="B33" s="98"/>
      <c r="C33" s="99" t="s">
        <v>21</v>
      </c>
      <c r="D33" s="100"/>
      <c r="E33" s="8" t="s">
        <v>22</v>
      </c>
      <c r="F33" s="11">
        <f>F29+F31+F32</f>
        <v>35831</v>
      </c>
      <c r="G33" s="11">
        <f>G29+G31+G32</f>
        <v>35831</v>
      </c>
      <c r="H33" s="83">
        <f>H29+H31+H32</f>
        <v>20088</v>
      </c>
      <c r="I33" s="84"/>
      <c r="J33" s="21">
        <f t="shared" si="1"/>
        <v>-15743</v>
      </c>
      <c r="K33" s="11">
        <f t="shared" si="2"/>
        <v>56.063185509754121</v>
      </c>
      <c r="L33" s="13"/>
      <c r="N33" s="31"/>
    </row>
    <row r="34" spans="1:14" ht="45.75" customHeight="1" x14ac:dyDescent="0.25">
      <c r="A34" s="43" t="s">
        <v>68</v>
      </c>
      <c r="B34" s="98"/>
      <c r="C34" s="101"/>
      <c r="D34" s="102"/>
      <c r="E34" s="32" t="s">
        <v>66</v>
      </c>
      <c r="F34" s="11">
        <f>F30</f>
        <v>9245.7000000000007</v>
      </c>
      <c r="G34" s="11">
        <f>G30</f>
        <v>9245.7000000000007</v>
      </c>
      <c r="H34" s="83">
        <f>H30</f>
        <v>4937.3</v>
      </c>
      <c r="I34" s="84"/>
      <c r="J34" s="21">
        <f t="shared" si="1"/>
        <v>-4308.4000000000005</v>
      </c>
      <c r="K34" s="11">
        <f t="shared" si="2"/>
        <v>53.401040483684305</v>
      </c>
      <c r="L34" s="13"/>
      <c r="N34" s="31"/>
    </row>
    <row r="35" spans="1:14" ht="15.75" x14ac:dyDescent="0.25">
      <c r="A35" s="43" t="s">
        <v>71</v>
      </c>
      <c r="B35" s="98"/>
      <c r="C35" s="103"/>
      <c r="D35" s="104"/>
      <c r="E35" s="15" t="s">
        <v>19</v>
      </c>
      <c r="F35" s="36">
        <f>F33+F34</f>
        <v>45076.7</v>
      </c>
      <c r="G35" s="17">
        <f>G33+G34</f>
        <v>45076.7</v>
      </c>
      <c r="H35" s="105">
        <f>H33+H34</f>
        <v>25025.3</v>
      </c>
      <c r="I35" s="106"/>
      <c r="J35" s="51">
        <f t="shared" si="1"/>
        <v>-20051.399999999998</v>
      </c>
      <c r="K35" s="17">
        <f>H35/G35*100</f>
        <v>55.517151876690171</v>
      </c>
      <c r="L35" s="13"/>
    </row>
    <row r="36" spans="1:14" ht="18" customHeight="1" x14ac:dyDescent="0.25">
      <c r="A36" s="43" t="s">
        <v>72</v>
      </c>
      <c r="B36" s="56"/>
      <c r="C36" s="61" t="s">
        <v>69</v>
      </c>
      <c r="D36" s="62"/>
      <c r="E36" s="8" t="s">
        <v>23</v>
      </c>
      <c r="F36" s="11">
        <f>F24</f>
        <v>400</v>
      </c>
      <c r="G36" s="11">
        <f>G24</f>
        <v>400</v>
      </c>
      <c r="H36" s="83">
        <f>H24</f>
        <v>400</v>
      </c>
      <c r="I36" s="84" t="e">
        <f>#REF!</f>
        <v>#REF!</v>
      </c>
      <c r="J36" s="21">
        <f t="shared" si="1"/>
        <v>0</v>
      </c>
      <c r="K36" s="11">
        <f>K24</f>
        <v>100</v>
      </c>
      <c r="L36" s="8"/>
    </row>
    <row r="37" spans="1:14" ht="34.5" customHeight="1" x14ac:dyDescent="0.25">
      <c r="A37" s="43" t="s">
        <v>73</v>
      </c>
      <c r="B37" s="134"/>
      <c r="C37" s="63"/>
      <c r="D37" s="64"/>
      <c r="E37" s="10" t="s">
        <v>22</v>
      </c>
      <c r="F37" s="11">
        <f>G37</f>
        <v>37851</v>
      </c>
      <c r="G37" s="11">
        <f>G25+G33</f>
        <v>37851</v>
      </c>
      <c r="H37" s="83">
        <f>H25+H33</f>
        <v>21404.400000000001</v>
      </c>
      <c r="I37" s="84" t="e">
        <f>I33+#REF!+#REF!+I25</f>
        <v>#REF!</v>
      </c>
      <c r="J37" s="21">
        <f t="shared" si="1"/>
        <v>-16446.599999999999</v>
      </c>
      <c r="K37" s="11">
        <f t="shared" ref="K37:K39" si="3">H37/G37*100</f>
        <v>56.549100420068164</v>
      </c>
      <c r="L37" s="8"/>
    </row>
    <row r="38" spans="1:14" ht="33.75" customHeight="1" x14ac:dyDescent="0.25">
      <c r="A38" s="43" t="s">
        <v>74</v>
      </c>
      <c r="B38" s="134"/>
      <c r="C38" s="63"/>
      <c r="D38" s="64"/>
      <c r="E38" s="10" t="s">
        <v>24</v>
      </c>
      <c r="F38" s="14">
        <f>G38</f>
        <v>9245.7000000000007</v>
      </c>
      <c r="G38" s="14">
        <f>G34</f>
        <v>9245.7000000000007</v>
      </c>
      <c r="H38" s="127">
        <f>H34</f>
        <v>4937.3</v>
      </c>
      <c r="I38" s="128" t="e">
        <f>#REF!</f>
        <v>#REF!</v>
      </c>
      <c r="J38" s="21">
        <f t="shared" si="1"/>
        <v>-4308.4000000000005</v>
      </c>
      <c r="K38" s="11">
        <f t="shared" si="3"/>
        <v>53.401040483684305</v>
      </c>
      <c r="L38" s="8"/>
    </row>
    <row r="39" spans="1:14" ht="15" customHeight="1" x14ac:dyDescent="0.25">
      <c r="A39" s="43" t="s">
        <v>75</v>
      </c>
      <c r="B39" s="57"/>
      <c r="C39" s="65"/>
      <c r="D39" s="66"/>
      <c r="E39" s="24" t="s">
        <v>19</v>
      </c>
      <c r="F39" s="38">
        <f>F36+F37+F38</f>
        <v>47496.7</v>
      </c>
      <c r="G39" s="25">
        <f>G36+G37+G38</f>
        <v>47496.7</v>
      </c>
      <c r="H39" s="105">
        <f>H36+H37+H38</f>
        <v>26741.7</v>
      </c>
      <c r="I39" s="106"/>
      <c r="J39" s="51">
        <f t="shared" si="1"/>
        <v>-20754.999999999996</v>
      </c>
      <c r="K39" s="25">
        <f t="shared" si="3"/>
        <v>56.302227312634358</v>
      </c>
      <c r="L39" s="19"/>
    </row>
    <row r="40" spans="1:14" ht="15.75" customHeight="1" x14ac:dyDescent="0.25">
      <c r="A40" s="69" t="s">
        <v>76</v>
      </c>
      <c r="B40" s="107" t="s">
        <v>12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9"/>
    </row>
    <row r="41" spans="1:14" ht="15.75" x14ac:dyDescent="0.25">
      <c r="A41" s="70"/>
      <c r="B41" s="91" t="s">
        <v>25</v>
      </c>
      <c r="C41" s="92"/>
      <c r="D41" s="92"/>
      <c r="E41" s="92"/>
      <c r="F41" s="92"/>
      <c r="G41" s="92"/>
      <c r="H41" s="92"/>
      <c r="I41" s="92"/>
      <c r="J41" s="92"/>
      <c r="K41" s="92"/>
      <c r="L41" s="93"/>
    </row>
    <row r="42" spans="1:14" ht="15.75" customHeight="1" x14ac:dyDescent="0.25">
      <c r="A42" s="71" t="s">
        <v>79</v>
      </c>
      <c r="B42" s="107" t="s">
        <v>26</v>
      </c>
      <c r="C42" s="108"/>
      <c r="D42" s="108"/>
      <c r="E42" s="108"/>
      <c r="F42" s="108"/>
      <c r="G42" s="108"/>
      <c r="H42" s="108"/>
      <c r="I42" s="108"/>
      <c r="J42" s="108"/>
      <c r="K42" s="108"/>
      <c r="L42" s="109"/>
    </row>
    <row r="43" spans="1:14" ht="15.75" x14ac:dyDescent="0.25">
      <c r="A43" s="72"/>
      <c r="B43" s="91" t="s">
        <v>27</v>
      </c>
      <c r="C43" s="92"/>
      <c r="D43" s="92"/>
      <c r="E43" s="92"/>
      <c r="F43" s="92"/>
      <c r="G43" s="92"/>
      <c r="H43" s="92"/>
      <c r="I43" s="92"/>
      <c r="J43" s="92"/>
      <c r="K43" s="92"/>
      <c r="L43" s="93"/>
    </row>
    <row r="44" spans="1:14" ht="15.75" customHeight="1" x14ac:dyDescent="0.25">
      <c r="A44" s="71" t="s">
        <v>86</v>
      </c>
      <c r="B44" s="107" t="s">
        <v>15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9"/>
    </row>
    <row r="45" spans="1:14" ht="15.75" customHeight="1" x14ac:dyDescent="0.25">
      <c r="A45" s="72"/>
      <c r="B45" s="91" t="s">
        <v>70</v>
      </c>
      <c r="C45" s="92"/>
      <c r="D45" s="92"/>
      <c r="E45" s="92"/>
      <c r="F45" s="92"/>
      <c r="G45" s="92"/>
      <c r="H45" s="92"/>
      <c r="I45" s="92"/>
      <c r="J45" s="92"/>
      <c r="K45" s="92"/>
      <c r="L45" s="93"/>
    </row>
    <row r="46" spans="1:14" ht="168.75" customHeight="1" x14ac:dyDescent="0.25">
      <c r="A46" s="43" t="s">
        <v>87</v>
      </c>
      <c r="B46" s="44" t="s">
        <v>80</v>
      </c>
      <c r="C46" s="27" t="s">
        <v>84</v>
      </c>
      <c r="D46" s="26" t="s">
        <v>16</v>
      </c>
      <c r="E46" s="26" t="s">
        <v>17</v>
      </c>
      <c r="F46" s="21">
        <v>1577.4</v>
      </c>
      <c r="G46" s="21">
        <v>1577.4</v>
      </c>
      <c r="H46" s="122">
        <v>607.70000000000005</v>
      </c>
      <c r="I46" s="123"/>
      <c r="J46" s="21">
        <f t="shared" ref="J46:J64" si="4">H46-G46</f>
        <v>-969.7</v>
      </c>
      <c r="K46" s="26">
        <f>H46/G46*100</f>
        <v>38.525421579814882</v>
      </c>
      <c r="L46" s="9" t="s">
        <v>118</v>
      </c>
    </row>
    <row r="47" spans="1:14" ht="54.75" customHeight="1" x14ac:dyDescent="0.25">
      <c r="A47" s="43" t="s">
        <v>89</v>
      </c>
      <c r="B47" s="77" t="s">
        <v>85</v>
      </c>
      <c r="C47" s="75" t="s">
        <v>88</v>
      </c>
      <c r="D47" s="73" t="s">
        <v>16</v>
      </c>
      <c r="E47" s="11" t="s">
        <v>23</v>
      </c>
      <c r="F47" s="11">
        <v>0</v>
      </c>
      <c r="G47" s="11">
        <v>0</v>
      </c>
      <c r="H47" s="83">
        <v>0</v>
      </c>
      <c r="I47" s="84"/>
      <c r="J47" s="21">
        <f t="shared" si="4"/>
        <v>0</v>
      </c>
      <c r="K47" s="11">
        <v>0</v>
      </c>
      <c r="L47" s="143" t="s">
        <v>116</v>
      </c>
    </row>
    <row r="48" spans="1:14" ht="48.75" customHeight="1" x14ac:dyDescent="0.25">
      <c r="A48" s="43" t="s">
        <v>92</v>
      </c>
      <c r="B48" s="78"/>
      <c r="C48" s="76"/>
      <c r="D48" s="74"/>
      <c r="E48" s="11" t="s">
        <v>17</v>
      </c>
      <c r="F48" s="11">
        <v>1972.6</v>
      </c>
      <c r="G48" s="11">
        <v>1972.6</v>
      </c>
      <c r="H48" s="83">
        <v>488.2</v>
      </c>
      <c r="I48" s="84"/>
      <c r="J48" s="21">
        <f t="shared" si="4"/>
        <v>-1484.3999999999999</v>
      </c>
      <c r="K48" s="11">
        <v>0</v>
      </c>
      <c r="L48" s="144"/>
    </row>
    <row r="49" spans="1:13" ht="93.75" customHeight="1" x14ac:dyDescent="0.25">
      <c r="A49" s="43" t="s">
        <v>93</v>
      </c>
      <c r="B49" s="52" t="s">
        <v>90</v>
      </c>
      <c r="C49" s="135" t="s">
        <v>91</v>
      </c>
      <c r="D49" s="11" t="s">
        <v>16</v>
      </c>
      <c r="E49" s="11" t="s">
        <v>17</v>
      </c>
      <c r="F49" s="11">
        <v>450</v>
      </c>
      <c r="G49" s="14">
        <v>450</v>
      </c>
      <c r="H49" s="122">
        <v>250.3</v>
      </c>
      <c r="I49" s="123"/>
      <c r="J49" s="21">
        <f t="shared" si="4"/>
        <v>-199.7</v>
      </c>
      <c r="K49" s="11">
        <f>H49/G49*100</f>
        <v>55.622222222222227</v>
      </c>
      <c r="L49" s="9" t="s">
        <v>117</v>
      </c>
    </row>
    <row r="50" spans="1:13" ht="27.75" customHeight="1" x14ac:dyDescent="0.25">
      <c r="A50" s="43" t="s">
        <v>94</v>
      </c>
      <c r="B50" s="53"/>
      <c r="C50" s="136"/>
      <c r="D50" s="11" t="s">
        <v>120</v>
      </c>
      <c r="E50" s="11" t="s">
        <v>23</v>
      </c>
      <c r="F50" s="11">
        <v>100</v>
      </c>
      <c r="G50" s="14">
        <v>100</v>
      </c>
      <c r="H50" s="122">
        <v>0</v>
      </c>
      <c r="I50" s="123"/>
      <c r="J50" s="21">
        <f>H50-G50</f>
        <v>-100</v>
      </c>
      <c r="K50" s="11">
        <f>H50/G50*100%</f>
        <v>0</v>
      </c>
      <c r="L50" s="9"/>
    </row>
    <row r="51" spans="1:13" ht="20.25" customHeight="1" x14ac:dyDescent="0.25">
      <c r="A51" s="42" t="s">
        <v>95</v>
      </c>
      <c r="B51" s="98"/>
      <c r="C51" s="121" t="s">
        <v>18</v>
      </c>
      <c r="D51" s="121"/>
      <c r="E51" s="28" t="s">
        <v>23</v>
      </c>
      <c r="F51" s="35">
        <f>F50+F47</f>
        <v>100</v>
      </c>
      <c r="G51" s="35">
        <f>G47+G50</f>
        <v>100</v>
      </c>
      <c r="H51" s="113">
        <f>H47+H50</f>
        <v>0</v>
      </c>
      <c r="I51" s="114"/>
      <c r="J51" s="21">
        <f>J47+J50</f>
        <v>-100</v>
      </c>
      <c r="K51" s="11">
        <f>H51/G51*100%</f>
        <v>0</v>
      </c>
      <c r="L51" s="47"/>
    </row>
    <row r="52" spans="1:13" ht="34.5" customHeight="1" x14ac:dyDescent="0.25">
      <c r="A52" s="43" t="s">
        <v>96</v>
      </c>
      <c r="B52" s="98"/>
      <c r="C52" s="121"/>
      <c r="D52" s="121"/>
      <c r="E52" s="28" t="s">
        <v>22</v>
      </c>
      <c r="F52" s="39">
        <f>F46+F48+F49</f>
        <v>4000</v>
      </c>
      <c r="G52" s="39">
        <f>G46+G48+G49</f>
        <v>4000</v>
      </c>
      <c r="H52" s="58">
        <f>H46+H48+H49</f>
        <v>1346.2</v>
      </c>
      <c r="I52" s="59"/>
      <c r="J52" s="21">
        <f t="shared" si="4"/>
        <v>-2653.8</v>
      </c>
      <c r="K52" s="11">
        <f>H52/G52*100</f>
        <v>33.655000000000001</v>
      </c>
      <c r="L52" s="47"/>
    </row>
    <row r="53" spans="1:13" ht="15.75" x14ac:dyDescent="0.25">
      <c r="A53" s="43" t="s">
        <v>97</v>
      </c>
      <c r="B53" s="98"/>
      <c r="C53" s="121"/>
      <c r="D53" s="121"/>
      <c r="E53" s="28" t="s">
        <v>19</v>
      </c>
      <c r="F53" s="39">
        <f>F51+F52</f>
        <v>4100</v>
      </c>
      <c r="G53" s="39">
        <f>G51+G52</f>
        <v>4100</v>
      </c>
      <c r="H53" s="58">
        <f>H51+H52</f>
        <v>1346.2</v>
      </c>
      <c r="I53" s="59"/>
      <c r="J53" s="21">
        <f t="shared" si="4"/>
        <v>-2753.8</v>
      </c>
      <c r="K53" s="11">
        <f>H53/G53*100</f>
        <v>32.834146341463416</v>
      </c>
      <c r="L53" s="47"/>
    </row>
    <row r="54" spans="1:13" ht="17.25" customHeight="1" x14ac:dyDescent="0.25">
      <c r="A54" s="43" t="s">
        <v>98</v>
      </c>
      <c r="B54" s="98"/>
      <c r="C54" s="129" t="s">
        <v>28</v>
      </c>
      <c r="D54" s="129"/>
      <c r="E54" s="29" t="s">
        <v>23</v>
      </c>
      <c r="F54" s="40">
        <f>G54</f>
        <v>500</v>
      </c>
      <c r="G54" s="16">
        <f>G36+G51</f>
        <v>500</v>
      </c>
      <c r="H54" s="130">
        <f>H36+H51</f>
        <v>400</v>
      </c>
      <c r="I54" s="131"/>
      <c r="J54" s="51">
        <f t="shared" si="4"/>
        <v>-100</v>
      </c>
      <c r="K54" s="17">
        <v>0</v>
      </c>
      <c r="L54" s="47"/>
    </row>
    <row r="55" spans="1:13" ht="33" customHeight="1" x14ac:dyDescent="0.25">
      <c r="A55" s="43" t="s">
        <v>99</v>
      </c>
      <c r="B55" s="98"/>
      <c r="C55" s="129"/>
      <c r="D55" s="129"/>
      <c r="E55" s="29" t="s">
        <v>22</v>
      </c>
      <c r="F55" s="40">
        <f>F37+F52</f>
        <v>41851</v>
      </c>
      <c r="G55" s="40">
        <f>G37+G52</f>
        <v>41851</v>
      </c>
      <c r="H55" s="132">
        <f>H37+H52</f>
        <v>22750.600000000002</v>
      </c>
      <c r="I55" s="133"/>
      <c r="J55" s="51">
        <f t="shared" si="4"/>
        <v>-19100.399999999998</v>
      </c>
      <c r="K55" s="17">
        <f t="shared" ref="K55:K57" si="5">H55/G55*100</f>
        <v>54.360947169721165</v>
      </c>
      <c r="L55" s="47"/>
      <c r="M55" s="31"/>
    </row>
    <row r="56" spans="1:13" ht="31.5" customHeight="1" x14ac:dyDescent="0.25">
      <c r="A56" s="43" t="s">
        <v>100</v>
      </c>
      <c r="B56" s="98"/>
      <c r="C56" s="129"/>
      <c r="D56" s="129"/>
      <c r="E56" s="29" t="s">
        <v>24</v>
      </c>
      <c r="F56" s="40">
        <f>G56</f>
        <v>9245.7000000000007</v>
      </c>
      <c r="G56" s="40">
        <f>G38</f>
        <v>9245.7000000000007</v>
      </c>
      <c r="H56" s="132">
        <f>H38</f>
        <v>4937.3</v>
      </c>
      <c r="I56" s="133"/>
      <c r="J56" s="51">
        <f t="shared" si="4"/>
        <v>-4308.4000000000005</v>
      </c>
      <c r="K56" s="17">
        <f t="shared" si="5"/>
        <v>53.401040483684305</v>
      </c>
      <c r="L56" s="47"/>
    </row>
    <row r="57" spans="1:13" ht="15" customHeight="1" x14ac:dyDescent="0.25">
      <c r="A57" s="43" t="s">
        <v>101</v>
      </c>
      <c r="B57" s="98"/>
      <c r="C57" s="129"/>
      <c r="D57" s="129"/>
      <c r="E57" s="29" t="s">
        <v>19</v>
      </c>
      <c r="F57" s="40">
        <f>SUM(F54:F56)</f>
        <v>51596.7</v>
      </c>
      <c r="G57" s="40">
        <f>G54+G55+G56</f>
        <v>51596.7</v>
      </c>
      <c r="H57" s="132">
        <f>SUM(H54:I56)</f>
        <v>28087.9</v>
      </c>
      <c r="I57" s="133"/>
      <c r="J57" s="51">
        <f t="shared" si="4"/>
        <v>-23508.799999999996</v>
      </c>
      <c r="K57" s="17">
        <f t="shared" si="5"/>
        <v>54.437396190066423</v>
      </c>
      <c r="L57" s="47"/>
    </row>
    <row r="58" spans="1:13" ht="15" customHeight="1" x14ac:dyDescent="0.25">
      <c r="A58" s="43" t="s">
        <v>102</v>
      </c>
      <c r="B58" s="10"/>
      <c r="C58" s="124" t="s">
        <v>36</v>
      </c>
      <c r="D58" s="125"/>
      <c r="E58" s="125"/>
      <c r="F58" s="125"/>
      <c r="G58" s="125"/>
      <c r="H58" s="125"/>
      <c r="I58" s="125"/>
      <c r="J58" s="125"/>
      <c r="K58" s="126"/>
      <c r="L58" s="47"/>
    </row>
    <row r="59" spans="1:13" ht="15.75" x14ac:dyDescent="0.25">
      <c r="A59" s="43" t="s">
        <v>103</v>
      </c>
      <c r="B59" s="142"/>
      <c r="C59" s="141" t="s">
        <v>6</v>
      </c>
      <c r="D59" s="141"/>
      <c r="E59" s="28" t="s">
        <v>23</v>
      </c>
      <c r="F59" s="39">
        <f>F22+F47</f>
        <v>400</v>
      </c>
      <c r="G59" s="39">
        <f>G22+G47</f>
        <v>400</v>
      </c>
      <c r="H59" s="67">
        <f>H22+H47</f>
        <v>400</v>
      </c>
      <c r="I59" s="68"/>
      <c r="J59" s="21">
        <f t="shared" si="4"/>
        <v>0</v>
      </c>
      <c r="K59" s="11">
        <f>K22</f>
        <v>100</v>
      </c>
      <c r="L59" s="47"/>
    </row>
    <row r="60" spans="1:13" ht="31.5" x14ac:dyDescent="0.25">
      <c r="A60" s="43" t="s">
        <v>104</v>
      </c>
      <c r="B60" s="142"/>
      <c r="C60" s="141"/>
      <c r="D60" s="141"/>
      <c r="E60" s="28" t="s">
        <v>22</v>
      </c>
      <c r="F60" s="35">
        <f>G60</f>
        <v>31626</v>
      </c>
      <c r="G60" s="35">
        <f>G25+G29+G31+G52</f>
        <v>31626</v>
      </c>
      <c r="H60" s="83">
        <f>H25+H29+H31+H52</f>
        <v>16294.1</v>
      </c>
      <c r="I60" s="84"/>
      <c r="J60" s="21">
        <f t="shared" si="4"/>
        <v>-15331.9</v>
      </c>
      <c r="K60" s="11">
        <f>H60/G60*100</f>
        <v>51.521216720419908</v>
      </c>
      <c r="L60" s="47"/>
    </row>
    <row r="61" spans="1:13" ht="31.5" x14ac:dyDescent="0.25">
      <c r="A61" s="43" t="s">
        <v>105</v>
      </c>
      <c r="B61" s="142"/>
      <c r="C61" s="141"/>
      <c r="D61" s="141"/>
      <c r="E61" s="28" t="s">
        <v>24</v>
      </c>
      <c r="F61" s="37">
        <f>F38</f>
        <v>9245.7000000000007</v>
      </c>
      <c r="G61" s="37">
        <f>G38</f>
        <v>9245.7000000000007</v>
      </c>
      <c r="H61" s="127">
        <f>H38</f>
        <v>4937.3</v>
      </c>
      <c r="I61" s="128"/>
      <c r="J61" s="21">
        <f t="shared" si="4"/>
        <v>-4308.4000000000005</v>
      </c>
      <c r="K61" s="11">
        <f>H61/G61*100</f>
        <v>53.401040483684305</v>
      </c>
      <c r="L61" s="47"/>
    </row>
    <row r="62" spans="1:13" ht="15" customHeight="1" x14ac:dyDescent="0.25">
      <c r="A62" s="43" t="s">
        <v>122</v>
      </c>
      <c r="B62" s="142"/>
      <c r="C62" s="141"/>
      <c r="D62" s="141"/>
      <c r="E62" s="29" t="s">
        <v>29</v>
      </c>
      <c r="F62" s="36">
        <f>SUM(F59:F61)</f>
        <v>41271.699999999997</v>
      </c>
      <c r="G62" s="36">
        <f>SUM(G59:G61)</f>
        <v>41271.699999999997</v>
      </c>
      <c r="H62" s="105">
        <f>SUM(H59:I61)</f>
        <v>21631.399999999998</v>
      </c>
      <c r="I62" s="106"/>
      <c r="J62" s="51">
        <f t="shared" si="4"/>
        <v>-19640.3</v>
      </c>
      <c r="K62" s="17">
        <f>H62/G62*100</f>
        <v>52.412185589641325</v>
      </c>
      <c r="L62" s="47"/>
    </row>
    <row r="63" spans="1:13" ht="32.25" customHeight="1" x14ac:dyDescent="0.25">
      <c r="A63" s="43" t="s">
        <v>123</v>
      </c>
      <c r="B63" s="142"/>
      <c r="C63" s="141" t="s">
        <v>30</v>
      </c>
      <c r="D63" s="141"/>
      <c r="E63" s="28" t="s">
        <v>17</v>
      </c>
      <c r="F63" s="35">
        <f>F32</f>
        <v>10225</v>
      </c>
      <c r="G63" s="35">
        <f>G32</f>
        <v>10225</v>
      </c>
      <c r="H63" s="83">
        <f>H32</f>
        <v>6456.5</v>
      </c>
      <c r="I63" s="84" t="e">
        <f>#REF!</f>
        <v>#REF!</v>
      </c>
      <c r="J63" s="21">
        <f t="shared" si="4"/>
        <v>-3768.5</v>
      </c>
      <c r="K63" s="11">
        <f>H63/G63*100</f>
        <v>63.14425427872861</v>
      </c>
      <c r="L63" s="47"/>
    </row>
    <row r="64" spans="1:13" ht="15.75" x14ac:dyDescent="0.25">
      <c r="A64" s="43" t="s">
        <v>124</v>
      </c>
      <c r="B64" s="142"/>
      <c r="C64" s="141"/>
      <c r="D64" s="141"/>
      <c r="E64" s="29" t="s">
        <v>31</v>
      </c>
      <c r="F64" s="36">
        <f>F63</f>
        <v>10225</v>
      </c>
      <c r="G64" s="36">
        <f>G32</f>
        <v>10225</v>
      </c>
      <c r="H64" s="105">
        <f>H32</f>
        <v>6456.5</v>
      </c>
      <c r="I64" s="106" t="e">
        <f t="shared" ref="I64" si="6">I63</f>
        <v>#REF!</v>
      </c>
      <c r="J64" s="51">
        <f t="shared" si="4"/>
        <v>-3768.5</v>
      </c>
      <c r="K64" s="17">
        <f>K63</f>
        <v>63.14425427872861</v>
      </c>
      <c r="L64" s="47"/>
    </row>
    <row r="65" spans="1:12" ht="15.75" x14ac:dyDescent="0.25">
      <c r="A65" s="43" t="s">
        <v>125</v>
      </c>
      <c r="B65" s="56"/>
      <c r="C65" s="137" t="s">
        <v>121</v>
      </c>
      <c r="D65" s="138"/>
      <c r="E65" s="49" t="s">
        <v>23</v>
      </c>
      <c r="F65" s="35">
        <f>F50</f>
        <v>100</v>
      </c>
      <c r="G65" s="35">
        <f>G50</f>
        <v>100</v>
      </c>
      <c r="H65" s="83">
        <f>H50</f>
        <v>0</v>
      </c>
      <c r="I65" s="84"/>
      <c r="J65" s="14">
        <f>J50</f>
        <v>-100</v>
      </c>
      <c r="K65" s="11">
        <f>K50</f>
        <v>0</v>
      </c>
      <c r="L65" s="47"/>
    </row>
    <row r="66" spans="1:12" ht="15.75" x14ac:dyDescent="0.25">
      <c r="A66" s="43" t="s">
        <v>126</v>
      </c>
      <c r="B66" s="57"/>
      <c r="C66" s="139"/>
      <c r="D66" s="140"/>
      <c r="E66" s="29" t="s">
        <v>31</v>
      </c>
      <c r="F66" s="36">
        <f>F65</f>
        <v>100</v>
      </c>
      <c r="G66" s="36">
        <f>G65</f>
        <v>100</v>
      </c>
      <c r="H66" s="105">
        <f>H65</f>
        <v>0</v>
      </c>
      <c r="I66" s="106"/>
      <c r="J66" s="18">
        <f>J65</f>
        <v>-100</v>
      </c>
      <c r="K66" s="17">
        <f>K65</f>
        <v>0</v>
      </c>
      <c r="L66" s="47"/>
    </row>
    <row r="67" spans="1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s="5" customFormat="1" ht="12.75" x14ac:dyDescent="0.2">
      <c r="B68" s="120" t="s">
        <v>32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</row>
    <row r="69" spans="1:12" s="5" customFormat="1" ht="12.75" x14ac:dyDescent="0.2">
      <c r="B69" s="120" t="s">
        <v>78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</row>
    <row r="70" spans="1:12" ht="18.75" x14ac:dyDescent="0.25">
      <c r="B70" s="118" t="s">
        <v>34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</row>
    <row r="71" spans="1:12" ht="15.75" x14ac:dyDescent="0.25">
      <c r="B71" s="3"/>
    </row>
    <row r="72" spans="1:12" s="5" customFormat="1" ht="12.75" x14ac:dyDescent="0.2">
      <c r="B72" s="120" t="s">
        <v>33</v>
      </c>
      <c r="C72" s="120"/>
      <c r="D72" s="120"/>
      <c r="E72" s="120"/>
      <c r="F72" s="120"/>
      <c r="G72" s="120"/>
      <c r="H72" s="120"/>
      <c r="I72" s="120"/>
      <c r="J72" s="120"/>
      <c r="K72" s="120"/>
      <c r="L72" s="120"/>
    </row>
    <row r="73" spans="1:12" s="5" customFormat="1" ht="12.75" x14ac:dyDescent="0.2">
      <c r="B73" s="120" t="s">
        <v>106</v>
      </c>
      <c r="C73" s="120"/>
      <c r="D73" s="120"/>
      <c r="E73" s="120"/>
      <c r="F73" s="120"/>
      <c r="G73" s="120"/>
      <c r="H73" s="120"/>
      <c r="I73" s="120"/>
      <c r="J73" s="120"/>
      <c r="K73" s="120"/>
      <c r="L73" s="120"/>
    </row>
    <row r="74" spans="1:12" ht="18.75" x14ac:dyDescent="0.25">
      <c r="B74" s="118" t="s">
        <v>35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</row>
    <row r="75" spans="1:12" ht="73.5" customHeight="1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</sheetData>
  <mergeCells count="111">
    <mergeCell ref="B72:L72"/>
    <mergeCell ref="B41:L41"/>
    <mergeCell ref="B42:L42"/>
    <mergeCell ref="H37:I37"/>
    <mergeCell ref="B49:B50"/>
    <mergeCell ref="C49:C50"/>
    <mergeCell ref="B65:B66"/>
    <mergeCell ref="C65:D66"/>
    <mergeCell ref="H65:I65"/>
    <mergeCell ref="H66:I66"/>
    <mergeCell ref="H50:I50"/>
    <mergeCell ref="B70:L70"/>
    <mergeCell ref="C63:D64"/>
    <mergeCell ref="H63:I63"/>
    <mergeCell ref="H64:I64"/>
    <mergeCell ref="B59:B62"/>
    <mergeCell ref="C59:D62"/>
    <mergeCell ref="H59:I59"/>
    <mergeCell ref="H60:I60"/>
    <mergeCell ref="H61:I61"/>
    <mergeCell ref="B63:B64"/>
    <mergeCell ref="L47:L48"/>
    <mergeCell ref="H62:I62"/>
    <mergeCell ref="B54:B57"/>
    <mergeCell ref="C54:D57"/>
    <mergeCell ref="H54:I54"/>
    <mergeCell ref="H55:I55"/>
    <mergeCell ref="H56:I56"/>
    <mergeCell ref="H57:I57"/>
    <mergeCell ref="C36:D39"/>
    <mergeCell ref="B36:B39"/>
    <mergeCell ref="H25:I25"/>
    <mergeCell ref="H31:I31"/>
    <mergeCell ref="B74:L74"/>
    <mergeCell ref="B10:K10"/>
    <mergeCell ref="L11:L13"/>
    <mergeCell ref="D11:D13"/>
    <mergeCell ref="B68:L68"/>
    <mergeCell ref="B69:L69"/>
    <mergeCell ref="C51:D53"/>
    <mergeCell ref="H51:I51"/>
    <mergeCell ref="H52:I52"/>
    <mergeCell ref="H53:I53"/>
    <mergeCell ref="B43:L43"/>
    <mergeCell ref="H46:I46"/>
    <mergeCell ref="H47:I47"/>
    <mergeCell ref="H48:I48"/>
    <mergeCell ref="H49:I49"/>
    <mergeCell ref="B40:L40"/>
    <mergeCell ref="B73:L73"/>
    <mergeCell ref="H39:I39"/>
    <mergeCell ref="H36:I36"/>
    <mergeCell ref="B51:B53"/>
    <mergeCell ref="C58:K58"/>
    <mergeCell ref="B44:L44"/>
    <mergeCell ref="B45:L45"/>
    <mergeCell ref="H38:I38"/>
    <mergeCell ref="B4:L4"/>
    <mergeCell ref="B5:L5"/>
    <mergeCell ref="B6:L6"/>
    <mergeCell ref="B7:D7"/>
    <mergeCell ref="B9:D9"/>
    <mergeCell ref="J12:J13"/>
    <mergeCell ref="J11:K11"/>
    <mergeCell ref="H11:I13"/>
    <mergeCell ref="B33:B35"/>
    <mergeCell ref="C33:D35"/>
    <mergeCell ref="H33:I33"/>
    <mergeCell ref="H35:I35"/>
    <mergeCell ref="H29:I29"/>
    <mergeCell ref="H34:I34"/>
    <mergeCell ref="K12:K13"/>
    <mergeCell ref="B15:L15"/>
    <mergeCell ref="B16:L16"/>
    <mergeCell ref="B17:L17"/>
    <mergeCell ref="H32:I32"/>
    <mergeCell ref="B27:L27"/>
    <mergeCell ref="B28:L28"/>
    <mergeCell ref="B18:L18"/>
    <mergeCell ref="H20:I20"/>
    <mergeCell ref="H21:I21"/>
    <mergeCell ref="A44:A45"/>
    <mergeCell ref="D47:D48"/>
    <mergeCell ref="C47:C48"/>
    <mergeCell ref="B47:B48"/>
    <mergeCell ref="A11:A13"/>
    <mergeCell ref="A15:A16"/>
    <mergeCell ref="A18:A19"/>
    <mergeCell ref="A27:A28"/>
    <mergeCell ref="H30:I30"/>
    <mergeCell ref="B29:B30"/>
    <mergeCell ref="C29:C30"/>
    <mergeCell ref="D29:D30"/>
    <mergeCell ref="H26:I26"/>
    <mergeCell ref="B11:B13"/>
    <mergeCell ref="C11:C13"/>
    <mergeCell ref="E11:E13"/>
    <mergeCell ref="F11:F13"/>
    <mergeCell ref="G11:G13"/>
    <mergeCell ref="B19:L19"/>
    <mergeCell ref="H14:I14"/>
    <mergeCell ref="H23:I23"/>
    <mergeCell ref="B22:B23"/>
    <mergeCell ref="C22:C23"/>
    <mergeCell ref="D22:D23"/>
    <mergeCell ref="H22:I22"/>
    <mergeCell ref="B24:B26"/>
    <mergeCell ref="C24:D26"/>
    <mergeCell ref="H24:I24"/>
    <mergeCell ref="A40:A41"/>
    <mergeCell ref="A42:A43"/>
  </mergeCells>
  <pageMargins left="0.51181102362204722" right="0.31496062992125984" top="0.55118110236220474" bottom="0.35433070866141736" header="0" footer="0"/>
  <pageSetup paperSize="9" scale="85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2016-07-15T07:06:06Z</dcterms:modified>
</cp:coreProperties>
</file>