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1" i="1" l="1"/>
  <c r="G101" i="1"/>
  <c r="F101" i="1"/>
  <c r="E101" i="1"/>
  <c r="G107" i="1"/>
  <c r="F107" i="1"/>
  <c r="G106" i="1"/>
  <c r="F106" i="1"/>
  <c r="E106" i="1"/>
  <c r="E107" i="1"/>
  <c r="G37" i="1"/>
  <c r="I37" i="1" s="1"/>
  <c r="F37" i="1"/>
  <c r="F35" i="1" s="1"/>
  <c r="G36" i="1"/>
  <c r="G35" i="1" s="1"/>
  <c r="F36" i="1"/>
  <c r="E36" i="1"/>
  <c r="E37" i="1"/>
  <c r="H38" i="1"/>
  <c r="H36" i="1"/>
  <c r="H114" i="1"/>
  <c r="H113" i="1"/>
  <c r="H112" i="1"/>
  <c r="H111" i="1"/>
  <c r="H110" i="1"/>
  <c r="G114" i="1"/>
  <c r="F114" i="1"/>
  <c r="G112" i="1"/>
  <c r="F112" i="1"/>
  <c r="G111" i="1"/>
  <c r="F111" i="1"/>
  <c r="E112" i="1"/>
  <c r="E114" i="1"/>
  <c r="E111" i="1"/>
  <c r="I39" i="1"/>
  <c r="G41" i="1"/>
  <c r="G39" i="1" s="1"/>
  <c r="F41" i="1"/>
  <c r="F39" i="1" s="1"/>
  <c r="H39" i="1" s="1"/>
  <c r="G40" i="1"/>
  <c r="H40" i="1" s="1"/>
  <c r="F40" i="1"/>
  <c r="E39" i="1"/>
  <c r="E41" i="1"/>
  <c r="E40" i="1"/>
  <c r="H42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G20" i="1"/>
  <c r="F20" i="1"/>
  <c r="E20" i="1"/>
  <c r="G17" i="1"/>
  <c r="I17" i="1" s="1"/>
  <c r="F17" i="1"/>
  <c r="E17" i="1"/>
  <c r="H37" i="1" l="1"/>
  <c r="E35" i="1"/>
  <c r="I35" i="1"/>
  <c r="H35" i="1"/>
  <c r="I36" i="1"/>
  <c r="H41" i="1"/>
  <c r="I95" i="1"/>
  <c r="I91" i="1"/>
  <c r="H84" i="1"/>
  <c r="G86" i="1"/>
  <c r="G85" i="1"/>
  <c r="G84" i="1"/>
  <c r="F86" i="1"/>
  <c r="F85" i="1"/>
  <c r="F84" i="1"/>
  <c r="E85" i="1"/>
  <c r="E86" i="1"/>
  <c r="I82" i="1"/>
  <c r="H82" i="1"/>
  <c r="I81" i="1"/>
  <c r="H81" i="1"/>
  <c r="G79" i="1"/>
  <c r="F79" i="1"/>
  <c r="E79" i="1"/>
  <c r="I79" i="1" l="1"/>
  <c r="H79" i="1"/>
  <c r="I60" i="1"/>
  <c r="I49" i="1"/>
  <c r="I48" i="1"/>
  <c r="I47" i="1"/>
  <c r="G46" i="1"/>
  <c r="I73" i="1" l="1"/>
  <c r="I72" i="1"/>
  <c r="G67" i="1" l="1"/>
  <c r="F58" i="1"/>
  <c r="E58" i="1"/>
  <c r="H59" i="1"/>
  <c r="H60" i="1"/>
  <c r="E46" i="1"/>
  <c r="F46" i="1"/>
  <c r="H58" i="1" l="1"/>
  <c r="I58" i="1"/>
  <c r="H46" i="1"/>
  <c r="I46" i="1"/>
  <c r="G50" i="1" l="1"/>
  <c r="G54" i="1" l="1"/>
  <c r="E64" i="1"/>
  <c r="E65" i="1"/>
  <c r="I55" i="1"/>
  <c r="H55" i="1"/>
  <c r="F54" i="1"/>
  <c r="E50" i="1"/>
  <c r="G64" i="1"/>
  <c r="F64" i="1"/>
  <c r="H61" i="1"/>
  <c r="G65" i="1"/>
  <c r="G99" i="1" s="1"/>
  <c r="G63" i="1"/>
  <c r="F65" i="1"/>
  <c r="F63" i="1"/>
  <c r="E63" i="1"/>
  <c r="H95" i="1"/>
  <c r="H94" i="1"/>
  <c r="F92" i="1"/>
  <c r="E92" i="1"/>
  <c r="F88" i="1"/>
  <c r="E88" i="1"/>
  <c r="H91" i="1"/>
  <c r="H90" i="1"/>
  <c r="I52" i="1"/>
  <c r="H52" i="1"/>
  <c r="H92" i="1" l="1"/>
  <c r="I92" i="1"/>
  <c r="I65" i="1"/>
  <c r="H88" i="1"/>
  <c r="I88" i="1"/>
  <c r="I63" i="1"/>
  <c r="H63" i="1"/>
  <c r="G98" i="1"/>
  <c r="I64" i="1"/>
  <c r="H64" i="1"/>
  <c r="I54" i="1"/>
  <c r="H54" i="1"/>
  <c r="F62" i="1"/>
  <c r="E62" i="1"/>
  <c r="G62" i="1"/>
  <c r="G97" i="1"/>
  <c r="G96" i="1" s="1"/>
  <c r="H70" i="1"/>
  <c r="I18" i="1"/>
  <c r="I19" i="1"/>
  <c r="I22" i="1"/>
  <c r="I41" i="1"/>
  <c r="I40" i="1"/>
  <c r="I51" i="1"/>
  <c r="I70" i="1"/>
  <c r="I74" i="1"/>
  <c r="I77" i="1"/>
  <c r="I78" i="1"/>
  <c r="I114" i="1"/>
  <c r="I112" i="1"/>
  <c r="H51" i="1"/>
  <c r="H65" i="1"/>
  <c r="H78" i="1"/>
  <c r="H77" i="1"/>
  <c r="H74" i="1"/>
  <c r="H73" i="1"/>
  <c r="H103" i="1"/>
  <c r="H105" i="1"/>
  <c r="H86" i="1" l="1"/>
  <c r="H62" i="1"/>
  <c r="G102" i="1"/>
  <c r="G105" i="1"/>
  <c r="G100" i="1" s="1"/>
  <c r="I69" i="1"/>
  <c r="G75" i="1"/>
  <c r="G71" i="1"/>
  <c r="G83" i="1" s="1"/>
  <c r="H69" i="1"/>
  <c r="H85" i="1" s="1"/>
  <c r="H67" i="1" l="1"/>
  <c r="I86" i="1"/>
  <c r="F75" i="1"/>
  <c r="F71" i="1"/>
  <c r="F67" i="1"/>
  <c r="F50" i="1"/>
  <c r="I67" i="1" l="1"/>
  <c r="F83" i="1"/>
  <c r="F97" i="1"/>
  <c r="I84" i="1"/>
  <c r="H75" i="1"/>
  <c r="I75" i="1"/>
  <c r="H71" i="1"/>
  <c r="I71" i="1"/>
  <c r="F98" i="1"/>
  <c r="I85" i="1"/>
  <c r="F99" i="1"/>
  <c r="I50" i="1"/>
  <c r="H50" i="1"/>
  <c r="E99" i="1"/>
  <c r="E84" i="1"/>
  <c r="E75" i="1"/>
  <c r="E71" i="1"/>
  <c r="E67" i="1"/>
  <c r="E83" i="1" l="1"/>
  <c r="H83" i="1"/>
  <c r="E97" i="1"/>
  <c r="E105" i="1"/>
  <c r="I83" i="1"/>
  <c r="F96" i="1"/>
  <c r="E98" i="1"/>
  <c r="H98" i="1"/>
  <c r="H106" i="1" s="1"/>
  <c r="H99" i="1"/>
  <c r="H107" i="1" s="1"/>
  <c r="I99" i="1"/>
  <c r="I98" i="1"/>
  <c r="I106" i="1" s="1"/>
  <c r="F105" i="1"/>
  <c r="I97" i="1"/>
  <c r="G109" i="1"/>
  <c r="E102" i="1"/>
  <c r="I62" i="1"/>
  <c r="E96" i="1" l="1"/>
  <c r="E109" i="1"/>
  <c r="I107" i="1"/>
  <c r="F102" i="1"/>
  <c r="F109" i="1"/>
  <c r="H109" i="1" s="1"/>
  <c r="I105" i="1"/>
  <c r="F100" i="1"/>
  <c r="H96" i="1"/>
  <c r="I96" i="1"/>
  <c r="E100" i="1"/>
  <c r="E104" i="1" s="1"/>
  <c r="I101" i="1"/>
  <c r="G104" i="1"/>
  <c r="I102" i="1" l="1"/>
  <c r="H102" i="1"/>
  <c r="I109" i="1"/>
  <c r="H100" i="1"/>
  <c r="I100" i="1"/>
  <c r="F104" i="1"/>
  <c r="I104" i="1" s="1"/>
  <c r="H104" i="1" l="1"/>
</calcChain>
</file>

<file path=xl/sharedStrings.xml><?xml version="1.0" encoding="utf-8"?>
<sst xmlns="http://schemas.openxmlformats.org/spreadsheetml/2006/main" count="232" uniqueCount="100">
  <si>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</si>
  <si>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</si>
  <si>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</si>
  <si>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</si>
  <si>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</si>
  <si>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</si>
  <si>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</si>
  <si>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</si>
  <si>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</si>
  <si>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</si>
  <si>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</si>
  <si>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</si>
  <si>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</si>
  <si>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</si>
  <si>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</si>
  <si>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</si>
  <si>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</si>
  <si>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</si>
  <si>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</si>
  <si>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</si>
  <si>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</si>
  <si>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</si>
  <si>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</si>
  <si>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 xml:space="preserve"> </t>
  </si>
  <si>
    <t>Итого:</t>
  </si>
  <si>
    <t>1.1</t>
  </si>
  <si>
    <t>1.2</t>
  </si>
  <si>
    <t>по</t>
  </si>
  <si>
    <t>состоянию на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</si>
  <si>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</si>
  <si>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</si>
  <si>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</si>
  <si>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</si>
  <si>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</si>
  <si>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Обеспечение комфортным и доступным жильем жителей города Югорска на 2014 - 2020 годы</t>
  </si>
  <si>
    <t>Управление жилищной политики администрации города Югорска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</si>
  <si>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</si>
  <si>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Подпрограмма 1. «Развитие градостроительной деятельности»</t>
  </si>
  <si>
    <t>Подпрограмма 2.  «Жилье»</t>
  </si>
  <si>
    <t>Обеспечение топографическими картами территории города Югорска</t>
  </si>
  <si>
    <t>Разработка комплексной системы управления развитием территории</t>
  </si>
  <si>
    <t>Ответственный исполнитель: Управление жилищной политики администрации города Югорска</t>
  </si>
  <si>
    <t xml:space="preserve">Соисполнитель: Департамент муниципальной собственности и градостроительства администрации города Югорска
</t>
  </si>
  <si>
    <t>И.В. Волкова</t>
  </si>
  <si>
    <t>ДМСиГ</t>
  </si>
  <si>
    <t>Обеспечение субсидиями молодых семей города Югорска</t>
  </si>
  <si>
    <t>управление жилищной политики, ДМСиГ</t>
  </si>
  <si>
    <t>всего</t>
  </si>
  <si>
    <t>Обеспечение субсидией лица, приравненного по льготам к ветеранам Великой Отечественной войны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</si>
  <si>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</si>
  <si>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</si>
  <si>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Задача 2: Содействие реализации проектов жилищного строительства, предусматривающих строительство жилья эконом-класса</t>
  </si>
  <si>
    <t>2.1</t>
  </si>
  <si>
    <t>2.2</t>
  </si>
  <si>
    <t>Приобретение жилых помещений для предоставления гражданам, проживающим в жилых помещениях, признанных непригодными для проживания, на условиях договора социального найма, а также заключение договоров мены с собственниками жилых помещений, признанных непригодными для проживания</t>
  </si>
  <si>
    <t>Приобретение жилых помещений для обеспечения жильем граждан, состоящих на учете в качестве нуждающихся в жилых помещениях</t>
  </si>
  <si>
    <t>Приобретение жилых помещений для обеспечения жильем высококвалифицированных специалистов бюджетной сферы</t>
  </si>
  <si>
    <t>2.3</t>
  </si>
  <si>
    <t>Итого по задаче 2, в том числе:</t>
  </si>
  <si>
    <t>Итого по подпрограмме 2, в том числе:</t>
  </si>
  <si>
    <t>Е.И. Павлова</t>
  </si>
  <si>
    <t xml:space="preserve">         (ответственный исполнитель)                                (ФИО руководителя)                        (подпись)     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</si>
  <si>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 исполнителя, ответственного за                (подпись)                                      (телефон)    </t>
  </si>
  <si>
    <t>Задача 1: Предоставление финансовой поддержки на приобретение жилья гражданам города Югорска</t>
  </si>
  <si>
    <t>1.3</t>
  </si>
  <si>
    <t>Разработка местных нормативов градостроительного проектирования</t>
  </si>
  <si>
    <t>1.4</t>
  </si>
  <si>
    <t>Разработка проекта планировки улично - дорожной сети</t>
  </si>
  <si>
    <t>1.5</t>
  </si>
  <si>
    <t>Разработка проекта планировки в соответствии с генеральным планом</t>
  </si>
  <si>
    <r>
      <t>Цель:</t>
    </r>
    <r>
      <rPr>
        <sz val="10"/>
        <color theme="1"/>
        <rFont val="Times New Roman"/>
        <family val="1"/>
        <charset val="204"/>
      </rPr>
      <t xml:space="preserve">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  </r>
  </si>
  <si>
    <t>Управление жилищной политики</t>
  </si>
  <si>
    <t>Департамент муниципальной собственности и градостроительства</t>
  </si>
  <si>
    <t>Топографическая съемка М 1:2000 площадью 2334 га, из бюджета ХМАО поступили средства по софинансированию</t>
  </si>
  <si>
    <t>всего:</t>
  </si>
  <si>
    <t>2.4</t>
  </si>
  <si>
    <t>Задача 3: Стимулирование индивидуального жилищного строительства на территории города Югорска</t>
  </si>
  <si>
    <t>Компенсация части затрат отдельным категориям граждан, осуществляющим строительство жилья (в соотвествиии с утвержденным Порядком)</t>
  </si>
  <si>
    <t>Итого по задаче 3, в том числе:</t>
  </si>
  <si>
    <t>Администрирование, передаваемых органам местного самоуправления отдельного государственного полномочия.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</si>
  <si>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</si>
  <si>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</si>
  <si>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</si>
  <si>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</si>
  <si>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01 января 2015</t>
  </si>
  <si>
    <t>Выдано субсидий -12 семьям.</t>
  </si>
  <si>
    <t>Заключено 8 МК на приобретение 50 квартир, из них по 3 МК 13 квартир будут приняты по актам приема-передачи  в муниципальную собственность в 2015 году.</t>
  </si>
  <si>
    <t>Заключено 7 МК на приобретение 31 квартиры, из них по 1 МК 10 квартир будут приняты по актам приема-передачи  в муниципальную собственность в 2015 году.</t>
  </si>
  <si>
    <t>Заключен 1 МК на приобретение 1 квартиры.</t>
  </si>
  <si>
    <t>Всего</t>
  </si>
  <si>
    <t>Приобретение жилого помещения для отнесения в разряд маневренного жилого фонда</t>
  </si>
  <si>
    <t xml:space="preserve"> ДМСиГ</t>
  </si>
  <si>
    <t>г.</t>
  </si>
  <si>
    <t>3.1</t>
  </si>
  <si>
    <t>Заключено 12 МК на приобретение 84 квартир, из них по 5 МК 22 квартиры будут приняты по актам приема-передачи  в муниципальную собственность в 2015 году. Приобретено 3 квартиры на сэкономленные средства 2013 года.</t>
  </si>
  <si>
    <t xml:space="preserve"> Выдана 1 субсидия для приобретения жилого помещения инвалиду III группы</t>
  </si>
  <si>
    <t>Выдана 1 единовременная выплата. В связи с приобретением жилого помещения</t>
  </si>
  <si>
    <t>А.Ю. Ермаков</t>
  </si>
  <si>
    <t>Дата составления отчета __15/_января_/2015_ год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</si>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</sst>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164" fontId="5" fillId="0" borderId="48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5" xfId="0" applyBorder="1"/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4" fontId="5" fillId="0" borderId="48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53" xfId="0" applyNumberFormat="1" applyFont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4" fontId="5" fillId="0" borderId="49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53" xfId="0" applyNumberFormat="1" applyFont="1" applyBorder="1" applyAlignment="1">
      <alignment horizontal="center" vertical="center" wrapText="1"/>
    </xf>
    <xf numFmtId="165" fontId="5" fillId="0" borderId="5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165" fontId="4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 wrapText="1"/>
    </xf>
    <xf numFmtId="4" fontId="4" fillId="0" borderId="55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top" wrapText="1"/>
    </xf>
    <xf numFmtId="4" fontId="6" fillId="0" borderId="31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top" wrapText="1"/>
    </xf>
    <xf numFmtId="49" fontId="4" fillId="0" borderId="29" xfId="0" applyNumberFormat="1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30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top" wrapText="1"/>
    </xf>
    <xf numFmtId="4" fontId="4" fillId="0" borderId="31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32" xfId="0" applyNumberFormat="1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8" xfId="0" applyNumberFormat="1" applyFont="1" applyFill="1" applyBorder="1" applyAlignment="1">
      <alignment horizontal="center" vertical="top" wrapText="1"/>
    </xf>
    <xf numFmtId="49" fontId="4" fillId="0" borderId="29" xfId="0" applyNumberFormat="1" applyFont="1" applyFill="1" applyBorder="1" applyAlignment="1">
      <alignment horizontal="center" vertical="top" wrapText="1"/>
    </xf>
    <xf numFmtId="49" fontId="4" fillId="0" borderId="33" xfId="0" applyNumberFormat="1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49" fontId="4" fillId="0" borderId="31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4" fillId="0" borderId="34" xfId="0" applyFont="1" applyFill="1" applyBorder="1" applyAlignment="1">
      <alignment horizontal="center" vertical="top" wrapText="1"/>
    </xf>
    <xf numFmtId="49" fontId="4" fillId="0" borderId="11" xfId="0" applyNumberFormat="1" applyFont="1" applyFill="1" applyBorder="1" applyAlignment="1">
      <alignment horizontal="left" vertical="top" wrapText="1"/>
    </xf>
    <xf numFmtId="49" fontId="4" fillId="0" borderId="3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Fill="1" applyBorder="1" applyAlignment="1">
      <alignment horizontal="center" vertical="top" wrapText="1"/>
    </xf>
    <xf numFmtId="49" fontId="5" fillId="0" borderId="14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4" fillId="0" borderId="38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view="pageLayout" topLeftCell="A112" zoomScaleNormal="100" workbookViewId="0">
      <selection activeCell="A117" sqref="A117:I125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8" customWidth="1"/>
    <col min="5" max="5" width="17.85546875" customWidth="1"/>
    <col min="6" max="6" width="15.5703125" customWidth="1"/>
    <col min="7" max="7" width="16.570312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.75" x14ac:dyDescent="0.2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5.75" x14ac:dyDescent="0.25">
      <c r="A3" s="12"/>
      <c r="B3" s="12"/>
      <c r="C3" s="12"/>
      <c r="D3" s="17" t="s">
        <v>27</v>
      </c>
      <c r="E3" s="1" t="s">
        <v>28</v>
      </c>
      <c r="F3" s="13" t="s">
        <v>84</v>
      </c>
      <c r="G3" s="14" t="s">
        <v>92</v>
      </c>
      <c r="H3" s="12"/>
      <c r="I3" s="12"/>
      <c r="J3" s="12"/>
    </row>
    <row r="4" spans="1:10" ht="7.5" customHeight="1" x14ac:dyDescent="0.25">
      <c r="A4" s="1"/>
    </row>
    <row r="5" spans="1:10" ht="27" customHeight="1" x14ac:dyDescent="0.25">
      <c r="A5" s="155" t="s">
        <v>34</v>
      </c>
      <c r="B5" s="155"/>
      <c r="C5" s="155"/>
      <c r="D5" s="155"/>
      <c r="H5" t="s">
        <v>23</v>
      </c>
    </row>
    <row r="6" spans="1:10" x14ac:dyDescent="0.25">
      <c r="A6" s="154" t="s">
        <v>2</v>
      </c>
      <c r="B6" s="154"/>
      <c r="C6" s="154"/>
      <c r="D6" s="154"/>
    </row>
    <row r="7" spans="1:10" x14ac:dyDescent="0.25">
      <c r="A7" s="156" t="s">
        <v>35</v>
      </c>
      <c r="B7" s="156"/>
      <c r="C7" s="156"/>
      <c r="D7" s="156"/>
    </row>
    <row r="8" spans="1:10" x14ac:dyDescent="0.25">
      <c r="A8" s="154" t="s">
        <v>3</v>
      </c>
      <c r="B8" s="154"/>
      <c r="C8" s="154"/>
      <c r="D8" s="154"/>
    </row>
    <row r="9" spans="1:10" ht="15.75" x14ac:dyDescent="0.25">
      <c r="A9" s="2" t="s">
        <v>4</v>
      </c>
      <c r="G9" s="11"/>
    </row>
    <row r="10" spans="1:10" ht="27.75" customHeight="1" x14ac:dyDescent="0.25">
      <c r="A10" s="150" t="s">
        <v>5</v>
      </c>
      <c r="B10" s="150" t="s">
        <v>6</v>
      </c>
      <c r="C10" s="150" t="s">
        <v>7</v>
      </c>
      <c r="D10" s="151" t="s">
        <v>8</v>
      </c>
      <c r="E10" s="150" t="s">
        <v>9</v>
      </c>
      <c r="F10" s="152" t="s">
        <v>10</v>
      </c>
      <c r="G10" s="157" t="s">
        <v>29</v>
      </c>
      <c r="H10" s="160" t="s">
        <v>11</v>
      </c>
      <c r="I10" s="150"/>
      <c r="J10" s="150" t="s">
        <v>12</v>
      </c>
    </row>
    <row r="11" spans="1:10" ht="35.25" customHeight="1" x14ac:dyDescent="0.25">
      <c r="A11" s="150"/>
      <c r="B11" s="150"/>
      <c r="C11" s="150"/>
      <c r="D11" s="151"/>
      <c r="E11" s="150"/>
      <c r="F11" s="152"/>
      <c r="G11" s="158"/>
      <c r="H11" s="10" t="s">
        <v>13</v>
      </c>
      <c r="I11" s="7" t="s">
        <v>15</v>
      </c>
      <c r="J11" s="150"/>
    </row>
    <row r="12" spans="1:10" ht="31.5" customHeight="1" x14ac:dyDescent="0.25">
      <c r="A12" s="150"/>
      <c r="B12" s="150"/>
      <c r="C12" s="150"/>
      <c r="D12" s="151"/>
      <c r="E12" s="150"/>
      <c r="F12" s="152"/>
      <c r="G12" s="159"/>
      <c r="H12" s="10" t="s">
        <v>14</v>
      </c>
      <c r="I12" s="7" t="s">
        <v>16</v>
      </c>
      <c r="J12" s="150"/>
    </row>
    <row r="13" spans="1:10" x14ac:dyDescent="0.25">
      <c r="A13" s="7">
        <v>1</v>
      </c>
      <c r="B13" s="7">
        <v>2</v>
      </c>
      <c r="C13" s="7">
        <v>3</v>
      </c>
      <c r="D13" s="19">
        <v>4</v>
      </c>
      <c r="E13" s="7">
        <v>5</v>
      </c>
      <c r="F13" s="7">
        <v>6</v>
      </c>
      <c r="G13" s="16">
        <v>7</v>
      </c>
      <c r="H13" s="7">
        <v>8</v>
      </c>
      <c r="I13" s="7">
        <v>9</v>
      </c>
      <c r="J13" s="7">
        <v>10</v>
      </c>
    </row>
    <row r="14" spans="1:10" ht="29.25" customHeight="1" x14ac:dyDescent="0.25">
      <c r="A14" s="161" t="s">
        <v>70</v>
      </c>
      <c r="B14" s="162"/>
      <c r="C14" s="162"/>
      <c r="D14" s="162"/>
      <c r="E14" s="162"/>
      <c r="F14" s="162"/>
      <c r="G14" s="162"/>
      <c r="H14" s="162"/>
      <c r="I14" s="162"/>
      <c r="J14" s="163"/>
    </row>
    <row r="15" spans="1:10" x14ac:dyDescent="0.25">
      <c r="A15" s="164" t="s">
        <v>37</v>
      </c>
      <c r="B15" s="164"/>
      <c r="C15" s="164"/>
      <c r="D15" s="164"/>
      <c r="E15" s="164"/>
      <c r="F15" s="164"/>
      <c r="G15" s="164"/>
      <c r="H15" s="164"/>
      <c r="I15" s="164"/>
      <c r="J15" s="164"/>
    </row>
    <row r="16" spans="1:10" ht="26.25" customHeight="1" x14ac:dyDescent="0.25">
      <c r="A16" s="29">
        <v>1</v>
      </c>
      <c r="B16" s="165" t="s">
        <v>36</v>
      </c>
      <c r="C16" s="165"/>
      <c r="D16" s="165"/>
      <c r="E16" s="164"/>
      <c r="F16" s="164"/>
      <c r="G16" s="164"/>
      <c r="H16" s="164"/>
      <c r="I16" s="164"/>
      <c r="J16" s="164"/>
    </row>
    <row r="17" spans="1:10" ht="26.25" customHeight="1" x14ac:dyDescent="0.25">
      <c r="A17" s="132" t="s">
        <v>25</v>
      </c>
      <c r="B17" s="134" t="s">
        <v>39</v>
      </c>
      <c r="C17" s="135" t="s">
        <v>44</v>
      </c>
      <c r="D17" s="9" t="s">
        <v>89</v>
      </c>
      <c r="E17" s="25">
        <f>E18+E19</f>
        <v>2507.5</v>
      </c>
      <c r="F17" s="106">
        <f>F18+F19</f>
        <v>2507.5</v>
      </c>
      <c r="G17" s="106">
        <f>G18+G19</f>
        <v>2507.5</v>
      </c>
      <c r="H17" s="24">
        <f>F17-G17</f>
        <v>0</v>
      </c>
      <c r="I17" s="36">
        <f>G17/F17*100</f>
        <v>100</v>
      </c>
      <c r="J17" s="22"/>
    </row>
    <row r="18" spans="1:10" ht="37.5" customHeight="1" x14ac:dyDescent="0.25">
      <c r="A18" s="132"/>
      <c r="B18" s="134"/>
      <c r="C18" s="135"/>
      <c r="D18" s="9" t="s">
        <v>20</v>
      </c>
      <c r="E18" s="25">
        <v>1253.5999999999999</v>
      </c>
      <c r="F18" s="106">
        <v>1253.5999999999999</v>
      </c>
      <c r="G18" s="106">
        <v>1253.5999999999999</v>
      </c>
      <c r="H18" s="105">
        <f t="shared" ref="H18:H42" si="0">F18-G18</f>
        <v>0</v>
      </c>
      <c r="I18" s="36">
        <f>G18/F18*100</f>
        <v>100</v>
      </c>
      <c r="J18" s="136" t="s">
        <v>73</v>
      </c>
    </row>
    <row r="19" spans="1:10" ht="42.75" customHeight="1" x14ac:dyDescent="0.25">
      <c r="A19" s="132"/>
      <c r="B19" s="134"/>
      <c r="C19" s="135"/>
      <c r="D19" s="9" t="s">
        <v>21</v>
      </c>
      <c r="E19" s="25">
        <v>1253.9000000000001</v>
      </c>
      <c r="F19" s="106">
        <v>1253.9000000000001</v>
      </c>
      <c r="G19" s="106">
        <v>1253.9000000000001</v>
      </c>
      <c r="H19" s="105">
        <f t="shared" si="0"/>
        <v>0</v>
      </c>
      <c r="I19" s="36">
        <f>G19/F19*100</f>
        <v>100</v>
      </c>
      <c r="J19" s="137"/>
    </row>
    <row r="20" spans="1:10" ht="38.25" customHeight="1" x14ac:dyDescent="0.25">
      <c r="A20" s="132" t="s">
        <v>26</v>
      </c>
      <c r="B20" s="134" t="s">
        <v>40</v>
      </c>
      <c r="C20" s="138" t="s">
        <v>44</v>
      </c>
      <c r="D20" s="9" t="s">
        <v>89</v>
      </c>
      <c r="E20" s="32">
        <f>E22+E21</f>
        <v>21236.1</v>
      </c>
      <c r="F20" s="32">
        <f t="shared" ref="F20:G20" si="1">F22+F21</f>
        <v>21236.1</v>
      </c>
      <c r="G20" s="32">
        <f t="shared" si="1"/>
        <v>21236.1</v>
      </c>
      <c r="H20" s="105">
        <f t="shared" si="0"/>
        <v>0</v>
      </c>
      <c r="I20" s="29">
        <v>0</v>
      </c>
      <c r="J20" s="15"/>
    </row>
    <row r="21" spans="1:10" ht="36.75" customHeight="1" x14ac:dyDescent="0.25">
      <c r="A21" s="132"/>
      <c r="B21" s="134"/>
      <c r="C21" s="138"/>
      <c r="D21" s="9" t="s">
        <v>20</v>
      </c>
      <c r="E21" s="25">
        <v>6250.6</v>
      </c>
      <c r="F21" s="106">
        <v>6250.6</v>
      </c>
      <c r="G21" s="106">
        <v>6250.6</v>
      </c>
      <c r="H21" s="105">
        <f t="shared" si="0"/>
        <v>0</v>
      </c>
      <c r="I21" s="8">
        <v>100</v>
      </c>
      <c r="J21" s="8" t="s">
        <v>19</v>
      </c>
    </row>
    <row r="22" spans="1:10" ht="25.5" x14ac:dyDescent="0.25">
      <c r="A22" s="132"/>
      <c r="B22" s="134"/>
      <c r="C22" s="138"/>
      <c r="D22" s="9" t="s">
        <v>21</v>
      </c>
      <c r="E22" s="25">
        <v>14985.5</v>
      </c>
      <c r="F22" s="106">
        <v>14985.5</v>
      </c>
      <c r="G22" s="106">
        <v>14985.5</v>
      </c>
      <c r="H22" s="105">
        <f t="shared" si="0"/>
        <v>0</v>
      </c>
      <c r="I22" s="36">
        <f>G22/F22*100</f>
        <v>100</v>
      </c>
      <c r="J22" s="8" t="s">
        <v>19</v>
      </c>
    </row>
    <row r="23" spans="1:10" ht="38.25" customHeight="1" x14ac:dyDescent="0.25">
      <c r="A23" s="132" t="s">
        <v>64</v>
      </c>
      <c r="B23" s="134" t="s">
        <v>65</v>
      </c>
      <c r="C23" s="138" t="s">
        <v>44</v>
      </c>
      <c r="D23" s="59" t="s">
        <v>18</v>
      </c>
      <c r="E23" s="32">
        <v>0</v>
      </c>
      <c r="F23" s="29">
        <v>0</v>
      </c>
      <c r="G23" s="29">
        <v>0</v>
      </c>
      <c r="H23" s="105">
        <f t="shared" si="0"/>
        <v>0</v>
      </c>
      <c r="I23" s="29">
        <v>0</v>
      </c>
      <c r="J23" s="15"/>
    </row>
    <row r="24" spans="1:10" ht="36.75" customHeight="1" x14ac:dyDescent="0.25">
      <c r="A24" s="132"/>
      <c r="B24" s="134"/>
      <c r="C24" s="138"/>
      <c r="D24" s="59" t="s">
        <v>20</v>
      </c>
      <c r="E24" s="60">
        <v>0</v>
      </c>
      <c r="F24" s="61">
        <v>0</v>
      </c>
      <c r="G24" s="61">
        <v>0</v>
      </c>
      <c r="H24" s="105">
        <f t="shared" si="0"/>
        <v>0</v>
      </c>
      <c r="I24" s="8">
        <v>0</v>
      </c>
      <c r="J24" s="8" t="s">
        <v>19</v>
      </c>
    </row>
    <row r="25" spans="1:10" ht="25.5" x14ac:dyDescent="0.25">
      <c r="A25" s="132"/>
      <c r="B25" s="134"/>
      <c r="C25" s="138"/>
      <c r="D25" s="59" t="s">
        <v>21</v>
      </c>
      <c r="E25" s="60">
        <v>0</v>
      </c>
      <c r="F25" s="61">
        <v>0</v>
      </c>
      <c r="G25" s="61">
        <v>0</v>
      </c>
      <c r="H25" s="105">
        <f t="shared" si="0"/>
        <v>0</v>
      </c>
      <c r="I25" s="8">
        <v>0</v>
      </c>
      <c r="J25" s="8" t="s">
        <v>19</v>
      </c>
    </row>
    <row r="26" spans="1:10" ht="38.25" x14ac:dyDescent="0.25">
      <c r="A26" s="132"/>
      <c r="B26" s="134"/>
      <c r="C26" s="138"/>
      <c r="D26" s="59" t="s">
        <v>22</v>
      </c>
      <c r="E26" s="60">
        <v>0</v>
      </c>
      <c r="F26" s="61">
        <v>0</v>
      </c>
      <c r="G26" s="61">
        <v>0</v>
      </c>
      <c r="H26" s="105">
        <f t="shared" si="0"/>
        <v>0</v>
      </c>
      <c r="I26" s="8">
        <v>0</v>
      </c>
      <c r="J26" s="8" t="s">
        <v>19</v>
      </c>
    </row>
    <row r="27" spans="1:10" ht="38.25" customHeight="1" x14ac:dyDescent="0.25">
      <c r="A27" s="132" t="s">
        <v>66</v>
      </c>
      <c r="B27" s="134" t="s">
        <v>67</v>
      </c>
      <c r="C27" s="138" t="s">
        <v>44</v>
      </c>
      <c r="D27" s="59" t="s">
        <v>18</v>
      </c>
      <c r="E27" s="112">
        <v>0</v>
      </c>
      <c r="F27" s="113">
        <v>0</v>
      </c>
      <c r="G27" s="113">
        <v>0</v>
      </c>
      <c r="H27" s="113">
        <f t="shared" si="0"/>
        <v>0</v>
      </c>
      <c r="I27" s="113">
        <v>0</v>
      </c>
      <c r="J27" s="114"/>
    </row>
    <row r="28" spans="1:10" ht="36" customHeight="1" x14ac:dyDescent="0.25">
      <c r="A28" s="132"/>
      <c r="B28" s="134"/>
      <c r="C28" s="138"/>
      <c r="D28" s="59" t="s">
        <v>20</v>
      </c>
      <c r="E28" s="115">
        <v>0</v>
      </c>
      <c r="F28" s="116">
        <v>0</v>
      </c>
      <c r="G28" s="116">
        <v>0</v>
      </c>
      <c r="H28" s="116">
        <f t="shared" si="0"/>
        <v>0</v>
      </c>
      <c r="I28" s="117">
        <v>0</v>
      </c>
      <c r="J28" s="117" t="s">
        <v>19</v>
      </c>
    </row>
    <row r="29" spans="1:10" ht="25.5" x14ac:dyDescent="0.25">
      <c r="A29" s="132"/>
      <c r="B29" s="134"/>
      <c r="C29" s="138"/>
      <c r="D29" s="59" t="s">
        <v>21</v>
      </c>
      <c r="E29" s="60">
        <v>0</v>
      </c>
      <c r="F29" s="61">
        <v>0</v>
      </c>
      <c r="G29" s="61">
        <v>0</v>
      </c>
      <c r="H29" s="105">
        <f t="shared" si="0"/>
        <v>0</v>
      </c>
      <c r="I29" s="8">
        <v>0</v>
      </c>
      <c r="J29" s="8" t="s">
        <v>19</v>
      </c>
    </row>
    <row r="30" spans="1:10" ht="38.25" x14ac:dyDescent="0.25">
      <c r="A30" s="132"/>
      <c r="B30" s="134"/>
      <c r="C30" s="138"/>
      <c r="D30" s="59" t="s">
        <v>22</v>
      </c>
      <c r="E30" s="60">
        <v>0</v>
      </c>
      <c r="F30" s="61">
        <v>0</v>
      </c>
      <c r="G30" s="61">
        <v>0</v>
      </c>
      <c r="H30" s="105">
        <f t="shared" si="0"/>
        <v>0</v>
      </c>
      <c r="I30" s="8">
        <v>0</v>
      </c>
      <c r="J30" s="8" t="s">
        <v>19</v>
      </c>
    </row>
    <row r="31" spans="1:10" ht="38.25" customHeight="1" x14ac:dyDescent="0.25">
      <c r="A31" s="132" t="s">
        <v>68</v>
      </c>
      <c r="B31" s="134" t="s">
        <v>69</v>
      </c>
      <c r="C31" s="138" t="s">
        <v>44</v>
      </c>
      <c r="D31" s="59" t="s">
        <v>18</v>
      </c>
      <c r="E31" s="32">
        <v>0</v>
      </c>
      <c r="F31" s="29">
        <v>0</v>
      </c>
      <c r="G31" s="29">
        <v>0</v>
      </c>
      <c r="H31" s="105">
        <f t="shared" si="0"/>
        <v>0</v>
      </c>
      <c r="I31" s="29">
        <v>0</v>
      </c>
      <c r="J31" s="15"/>
    </row>
    <row r="32" spans="1:10" ht="25.5" customHeight="1" x14ac:dyDescent="0.25">
      <c r="A32" s="132"/>
      <c r="B32" s="134"/>
      <c r="C32" s="138"/>
      <c r="D32" s="59" t="s">
        <v>20</v>
      </c>
      <c r="E32" s="60">
        <v>0</v>
      </c>
      <c r="F32" s="61">
        <v>0</v>
      </c>
      <c r="G32" s="61">
        <v>0</v>
      </c>
      <c r="H32" s="105">
        <f t="shared" si="0"/>
        <v>0</v>
      </c>
      <c r="I32" s="8">
        <v>0</v>
      </c>
      <c r="J32" s="8" t="s">
        <v>19</v>
      </c>
    </row>
    <row r="33" spans="1:10" ht="25.5" x14ac:dyDescent="0.25">
      <c r="A33" s="132"/>
      <c r="B33" s="134"/>
      <c r="C33" s="138"/>
      <c r="D33" s="59" t="s">
        <v>21</v>
      </c>
      <c r="E33" s="60">
        <v>0</v>
      </c>
      <c r="F33" s="61">
        <v>0</v>
      </c>
      <c r="G33" s="61">
        <v>0</v>
      </c>
      <c r="H33" s="105">
        <f t="shared" si="0"/>
        <v>0</v>
      </c>
      <c r="I33" s="8">
        <v>0</v>
      </c>
      <c r="J33" s="8" t="s">
        <v>19</v>
      </c>
    </row>
    <row r="34" spans="1:10" ht="38.25" x14ac:dyDescent="0.25">
      <c r="A34" s="132"/>
      <c r="B34" s="134"/>
      <c r="C34" s="138"/>
      <c r="D34" s="59" t="s">
        <v>22</v>
      </c>
      <c r="E34" s="60">
        <v>0</v>
      </c>
      <c r="F34" s="61">
        <v>0</v>
      </c>
      <c r="G34" s="61">
        <v>0</v>
      </c>
      <c r="H34" s="105">
        <f t="shared" si="0"/>
        <v>0</v>
      </c>
      <c r="I34" s="8">
        <v>0</v>
      </c>
      <c r="J34" s="8" t="s">
        <v>19</v>
      </c>
    </row>
    <row r="35" spans="1:10" ht="15.75" thickBot="1" x14ac:dyDescent="0.3">
      <c r="A35" s="58"/>
      <c r="B35" s="179" t="s">
        <v>17</v>
      </c>
      <c r="C35" s="182"/>
      <c r="D35" s="59" t="s">
        <v>89</v>
      </c>
      <c r="E35" s="75">
        <f>E37+E36</f>
        <v>23743.599999999999</v>
      </c>
      <c r="F35" s="75">
        <f t="shared" ref="F35" si="2">F37+F36</f>
        <v>23743.599999999999</v>
      </c>
      <c r="G35" s="75">
        <f t="shared" ref="G35" si="3">G37+G36</f>
        <v>23743.599999999999</v>
      </c>
      <c r="H35" s="105">
        <f t="shared" ref="H35:H38" si="4">F35-G35</f>
        <v>0</v>
      </c>
      <c r="I35" s="36">
        <f>G35/F35*100</f>
        <v>100</v>
      </c>
      <c r="J35" s="8"/>
    </row>
    <row r="36" spans="1:10" ht="39" thickBot="1" x14ac:dyDescent="0.3">
      <c r="A36" s="58"/>
      <c r="B36" s="180"/>
      <c r="C36" s="183"/>
      <c r="D36" s="59" t="s">
        <v>20</v>
      </c>
      <c r="E36" s="76">
        <f>E40</f>
        <v>7504.2000000000007</v>
      </c>
      <c r="F36" s="76">
        <f t="shared" ref="F36:G36" si="5">F40</f>
        <v>7504.2000000000007</v>
      </c>
      <c r="G36" s="76">
        <f t="shared" si="5"/>
        <v>7504.2000000000007</v>
      </c>
      <c r="H36" s="105">
        <f t="shared" si="4"/>
        <v>0</v>
      </c>
      <c r="I36" s="36">
        <f>G36/F36*100</f>
        <v>100</v>
      </c>
      <c r="J36" s="8"/>
    </row>
    <row r="37" spans="1:10" ht="26.25" thickBot="1" x14ac:dyDescent="0.3">
      <c r="A37" s="58"/>
      <c r="B37" s="180"/>
      <c r="C37" s="183"/>
      <c r="D37" s="59" t="s">
        <v>21</v>
      </c>
      <c r="E37" s="76">
        <f>E41</f>
        <v>16239.4</v>
      </c>
      <c r="F37" s="76">
        <f t="shared" ref="F37:G37" si="6">F41</f>
        <v>16239.4</v>
      </c>
      <c r="G37" s="76">
        <f t="shared" si="6"/>
        <v>16239.4</v>
      </c>
      <c r="H37" s="105">
        <f t="shared" si="4"/>
        <v>0</v>
      </c>
      <c r="I37" s="36">
        <f>G37/F37*100</f>
        <v>100</v>
      </c>
      <c r="J37" s="62" t="s">
        <v>19</v>
      </c>
    </row>
    <row r="38" spans="1:10" ht="39" thickBot="1" x14ac:dyDescent="0.3">
      <c r="A38" s="31"/>
      <c r="B38" s="181"/>
      <c r="C38" s="184"/>
      <c r="D38" s="59" t="s">
        <v>22</v>
      </c>
      <c r="E38" s="76">
        <v>0</v>
      </c>
      <c r="F38" s="76">
        <v>0</v>
      </c>
      <c r="G38" s="76">
        <v>0</v>
      </c>
      <c r="H38" s="105">
        <f t="shared" si="4"/>
        <v>0</v>
      </c>
      <c r="I38" s="77">
        <v>0</v>
      </c>
      <c r="J38" s="64"/>
    </row>
    <row r="39" spans="1:10" ht="36.75" customHeight="1" thickBot="1" x14ac:dyDescent="0.3">
      <c r="A39" s="186" t="s">
        <v>30</v>
      </c>
      <c r="B39" s="186"/>
      <c r="C39" s="186"/>
      <c r="D39" s="30" t="s">
        <v>89</v>
      </c>
      <c r="E39" s="75">
        <f>E41+E40</f>
        <v>23743.599999999999</v>
      </c>
      <c r="F39" s="75">
        <f t="shared" ref="F39:G39" si="7">F41+F40</f>
        <v>23743.599999999999</v>
      </c>
      <c r="G39" s="75">
        <f t="shared" si="7"/>
        <v>23743.599999999999</v>
      </c>
      <c r="H39" s="105">
        <f t="shared" si="0"/>
        <v>0</v>
      </c>
      <c r="I39" s="36">
        <f>G39/F39*100</f>
        <v>100</v>
      </c>
      <c r="J39" s="63" t="s">
        <v>19</v>
      </c>
    </row>
    <row r="40" spans="1:10" ht="35.25" customHeight="1" thickBot="1" x14ac:dyDescent="0.3">
      <c r="A40" s="187"/>
      <c r="B40" s="187"/>
      <c r="C40" s="187"/>
      <c r="D40" s="19" t="s">
        <v>20</v>
      </c>
      <c r="E40" s="76">
        <f>E18+E21</f>
        <v>7504.2000000000007</v>
      </c>
      <c r="F40" s="76">
        <f t="shared" ref="F40:G40" si="8">F18+F21</f>
        <v>7504.2000000000007</v>
      </c>
      <c r="G40" s="76">
        <f t="shared" si="8"/>
        <v>7504.2000000000007</v>
      </c>
      <c r="H40" s="105">
        <f t="shared" si="0"/>
        <v>0</v>
      </c>
      <c r="I40" s="36">
        <f>G40/F40*100</f>
        <v>100</v>
      </c>
      <c r="J40" s="21" t="s">
        <v>19</v>
      </c>
    </row>
    <row r="41" spans="1:10" ht="26.25" thickBot="1" x14ac:dyDescent="0.3">
      <c r="A41" s="187"/>
      <c r="B41" s="187"/>
      <c r="C41" s="187"/>
      <c r="D41" s="19" t="s">
        <v>21</v>
      </c>
      <c r="E41" s="76">
        <f>E22+E19</f>
        <v>16239.4</v>
      </c>
      <c r="F41" s="76">
        <f t="shared" ref="F41:G41" si="9">F22+F19</f>
        <v>16239.4</v>
      </c>
      <c r="G41" s="76">
        <f t="shared" si="9"/>
        <v>16239.4</v>
      </c>
      <c r="H41" s="105">
        <f t="shared" si="0"/>
        <v>0</v>
      </c>
      <c r="I41" s="36">
        <f>G41/F41*100</f>
        <v>100</v>
      </c>
      <c r="J41" s="21" t="s">
        <v>19</v>
      </c>
    </row>
    <row r="42" spans="1:10" ht="39" thickBot="1" x14ac:dyDescent="0.3">
      <c r="A42" s="187"/>
      <c r="B42" s="187"/>
      <c r="C42" s="187"/>
      <c r="D42" s="19" t="s">
        <v>22</v>
      </c>
      <c r="E42" s="76">
        <v>0</v>
      </c>
      <c r="F42" s="76">
        <v>0</v>
      </c>
      <c r="G42" s="76">
        <v>0</v>
      </c>
      <c r="H42" s="105">
        <f t="shared" si="0"/>
        <v>0</v>
      </c>
      <c r="I42" s="77">
        <v>0</v>
      </c>
      <c r="J42" s="21" t="s">
        <v>19</v>
      </c>
    </row>
    <row r="43" spans="1:10" ht="15.75" thickBot="1" x14ac:dyDescent="0.3">
      <c r="A43" s="172" t="s">
        <v>50</v>
      </c>
      <c r="B43" s="172"/>
      <c r="C43" s="172"/>
      <c r="D43" s="172"/>
      <c r="E43" s="172"/>
      <c r="F43" s="172"/>
      <c r="G43" s="172"/>
      <c r="H43" s="172"/>
      <c r="I43" s="172"/>
      <c r="J43" s="172"/>
    </row>
    <row r="44" spans="1:10" ht="15" customHeight="1" x14ac:dyDescent="0.25">
      <c r="A44" s="176" t="s">
        <v>38</v>
      </c>
      <c r="B44" s="177"/>
      <c r="C44" s="177"/>
      <c r="D44" s="177"/>
      <c r="E44" s="177"/>
      <c r="F44" s="177"/>
      <c r="G44" s="177"/>
      <c r="H44" s="177"/>
      <c r="I44" s="177"/>
      <c r="J44" s="178"/>
    </row>
    <row r="45" spans="1:10" ht="22.5" customHeight="1" x14ac:dyDescent="0.25">
      <c r="A45" s="173" t="s">
        <v>63</v>
      </c>
      <c r="B45" s="174"/>
      <c r="C45" s="174"/>
      <c r="D45" s="174"/>
      <c r="E45" s="174"/>
      <c r="F45" s="174"/>
      <c r="G45" s="174"/>
      <c r="H45" s="174"/>
      <c r="I45" s="174"/>
      <c r="J45" s="175"/>
    </row>
    <row r="46" spans="1:10" ht="18" customHeight="1" x14ac:dyDescent="0.25">
      <c r="A46" s="142" t="s">
        <v>25</v>
      </c>
      <c r="B46" s="144" t="s">
        <v>45</v>
      </c>
      <c r="C46" s="146" t="s">
        <v>46</v>
      </c>
      <c r="D46" s="9" t="s">
        <v>47</v>
      </c>
      <c r="E46" s="86">
        <f>SUM(E47:E49)</f>
        <v>10624.400000000001</v>
      </c>
      <c r="F46" s="86">
        <f>SUM(F47:F49)</f>
        <v>10624.400000000001</v>
      </c>
      <c r="G46" s="89">
        <f>SUM(G47:G49)</f>
        <v>10624.300000000001</v>
      </c>
      <c r="H46" s="86">
        <f>F46-G46</f>
        <v>0.1000000000003638</v>
      </c>
      <c r="I46" s="41">
        <f>G46/F46*100</f>
        <v>99.999058770377616</v>
      </c>
      <c r="J46" s="139" t="s">
        <v>85</v>
      </c>
    </row>
    <row r="47" spans="1:10" ht="31.5" customHeight="1" x14ac:dyDescent="0.25">
      <c r="A47" s="143"/>
      <c r="B47" s="145"/>
      <c r="C47" s="147"/>
      <c r="D47" s="35" t="s">
        <v>18</v>
      </c>
      <c r="E47" s="87">
        <v>1062.5</v>
      </c>
      <c r="F47" s="87">
        <v>1062.5</v>
      </c>
      <c r="G47" s="87">
        <v>1062.4000000000001</v>
      </c>
      <c r="H47" s="87">
        <v>0</v>
      </c>
      <c r="I47" s="41">
        <f t="shared" ref="I47:I49" si="10">G47/F47*100</f>
        <v>99.990588235294126</v>
      </c>
      <c r="J47" s="140"/>
    </row>
    <row r="48" spans="1:10" ht="39.75" customHeight="1" x14ac:dyDescent="0.25">
      <c r="A48" s="143"/>
      <c r="B48" s="145"/>
      <c r="C48" s="147"/>
      <c r="D48" s="35" t="s">
        <v>20</v>
      </c>
      <c r="E48" s="87">
        <v>9030.7000000000007</v>
      </c>
      <c r="F48" s="87">
        <v>9030.7000000000007</v>
      </c>
      <c r="G48" s="87">
        <v>9030.7000000000007</v>
      </c>
      <c r="H48" s="88">
        <v>0</v>
      </c>
      <c r="I48" s="41">
        <f t="shared" si="10"/>
        <v>100</v>
      </c>
      <c r="J48" s="140"/>
    </row>
    <row r="49" spans="1:10" ht="29.25" customHeight="1" x14ac:dyDescent="0.25">
      <c r="A49" s="185"/>
      <c r="B49" s="149"/>
      <c r="C49" s="148"/>
      <c r="D49" s="35" t="s">
        <v>21</v>
      </c>
      <c r="E49" s="87">
        <v>531.20000000000005</v>
      </c>
      <c r="F49" s="87">
        <v>531.20000000000005</v>
      </c>
      <c r="G49" s="87">
        <v>531.20000000000005</v>
      </c>
      <c r="H49" s="88">
        <v>0</v>
      </c>
      <c r="I49" s="41">
        <f t="shared" si="10"/>
        <v>100</v>
      </c>
      <c r="J49" s="141"/>
    </row>
    <row r="50" spans="1:10" ht="24" customHeight="1" x14ac:dyDescent="0.25">
      <c r="A50" s="142" t="s">
        <v>26</v>
      </c>
      <c r="B50" s="144" t="s">
        <v>48</v>
      </c>
      <c r="C50" s="146" t="s">
        <v>46</v>
      </c>
      <c r="D50" s="40" t="s">
        <v>47</v>
      </c>
      <c r="E50" s="89">
        <f>E51+E52+E53</f>
        <v>1917.9</v>
      </c>
      <c r="F50" s="89">
        <f>F51+F52+F53</f>
        <v>1917.9</v>
      </c>
      <c r="G50" s="89">
        <f>G51+G52</f>
        <v>1917.741</v>
      </c>
      <c r="H50" s="86">
        <f>F50-G50</f>
        <v>0.1590000000001055</v>
      </c>
      <c r="I50" s="41">
        <f>G50/F50*100</f>
        <v>99.991709682465185</v>
      </c>
      <c r="J50" s="166" t="s">
        <v>96</v>
      </c>
    </row>
    <row r="51" spans="1:10" ht="30.75" customHeight="1" x14ac:dyDescent="0.25">
      <c r="A51" s="143"/>
      <c r="B51" s="145"/>
      <c r="C51" s="147"/>
      <c r="D51" s="35" t="s">
        <v>18</v>
      </c>
      <c r="E51" s="87">
        <v>1469</v>
      </c>
      <c r="F51" s="87">
        <v>1469</v>
      </c>
      <c r="G51" s="87">
        <v>1468.9079999999999</v>
      </c>
      <c r="H51" s="87">
        <f>F51-G51</f>
        <v>9.2000000000098225E-2</v>
      </c>
      <c r="I51" s="107">
        <f>G51/F51*100</f>
        <v>99.993737236215111</v>
      </c>
      <c r="J51" s="167"/>
    </row>
    <row r="52" spans="1:10" ht="40.5" customHeight="1" x14ac:dyDescent="0.25">
      <c r="A52" s="143"/>
      <c r="B52" s="145"/>
      <c r="C52" s="147"/>
      <c r="D52" s="39" t="s">
        <v>49</v>
      </c>
      <c r="E52" s="118">
        <v>448.9</v>
      </c>
      <c r="F52" s="118">
        <v>448.9</v>
      </c>
      <c r="G52" s="118">
        <v>448.83300000000003</v>
      </c>
      <c r="H52" s="118">
        <f>F52-G52</f>
        <v>6.6999999999950433E-2</v>
      </c>
      <c r="I52" s="119">
        <f>G52/F52*100</f>
        <v>99.985074626865682</v>
      </c>
      <c r="J52" s="167"/>
    </row>
    <row r="53" spans="1:10" ht="36.75" customHeight="1" x14ac:dyDescent="0.25">
      <c r="A53" s="143"/>
      <c r="B53" s="145"/>
      <c r="C53" s="147"/>
      <c r="D53" s="38" t="s">
        <v>21</v>
      </c>
      <c r="E53" s="90">
        <v>0</v>
      </c>
      <c r="F53" s="90">
        <v>0</v>
      </c>
      <c r="G53" s="90">
        <v>0</v>
      </c>
      <c r="H53" s="90">
        <v>0</v>
      </c>
      <c r="I53" s="37">
        <v>0</v>
      </c>
      <c r="J53" s="168"/>
    </row>
    <row r="54" spans="1:10" ht="26.25" customHeight="1" x14ac:dyDescent="0.25">
      <c r="A54" s="142" t="s">
        <v>64</v>
      </c>
      <c r="B54" s="203" t="s">
        <v>80</v>
      </c>
      <c r="C54" s="146" t="s">
        <v>46</v>
      </c>
      <c r="D54" s="74" t="s">
        <v>47</v>
      </c>
      <c r="E54" s="89">
        <v>734.45</v>
      </c>
      <c r="F54" s="89">
        <f>F55+F56+F57</f>
        <v>734.45399999999995</v>
      </c>
      <c r="G54" s="89">
        <f>G55+G56+G57</f>
        <v>734.45399999999995</v>
      </c>
      <c r="H54" s="86">
        <f>F54-G54</f>
        <v>0</v>
      </c>
      <c r="I54" s="41">
        <f>G54/F54*100</f>
        <v>100</v>
      </c>
      <c r="J54" s="125" t="s">
        <v>95</v>
      </c>
    </row>
    <row r="55" spans="1:10" ht="25.5" customHeight="1" x14ac:dyDescent="0.25">
      <c r="A55" s="143"/>
      <c r="B55" s="204"/>
      <c r="C55" s="147"/>
      <c r="D55" s="35" t="s">
        <v>18</v>
      </c>
      <c r="E55" s="87">
        <v>734.45</v>
      </c>
      <c r="F55" s="87">
        <v>734.45399999999995</v>
      </c>
      <c r="G55" s="87">
        <v>734.45399999999995</v>
      </c>
      <c r="H55" s="88">
        <f>F55-G55</f>
        <v>0</v>
      </c>
      <c r="I55" s="36">
        <f>G55/F55*100</f>
        <v>100</v>
      </c>
      <c r="J55" s="126"/>
    </row>
    <row r="56" spans="1:10" ht="40.5" customHeight="1" x14ac:dyDescent="0.25">
      <c r="A56" s="143"/>
      <c r="B56" s="204"/>
      <c r="C56" s="147"/>
      <c r="D56" s="35" t="s">
        <v>20</v>
      </c>
      <c r="E56" s="88">
        <v>0</v>
      </c>
      <c r="F56" s="88">
        <v>0</v>
      </c>
      <c r="G56" s="88">
        <v>0</v>
      </c>
      <c r="H56" s="88">
        <v>0</v>
      </c>
      <c r="I56" s="36">
        <v>0</v>
      </c>
      <c r="J56" s="126"/>
    </row>
    <row r="57" spans="1:10" ht="24.75" customHeight="1" x14ac:dyDescent="0.25">
      <c r="A57" s="143"/>
      <c r="B57" s="204"/>
      <c r="C57" s="147"/>
      <c r="D57" s="82" t="s">
        <v>21</v>
      </c>
      <c r="E57" s="90">
        <v>0</v>
      </c>
      <c r="F57" s="90">
        <v>0</v>
      </c>
      <c r="G57" s="90">
        <v>0</v>
      </c>
      <c r="H57" s="90">
        <v>0</v>
      </c>
      <c r="I57" s="72">
        <v>0</v>
      </c>
      <c r="J57" s="127"/>
    </row>
    <row r="58" spans="1:10" ht="24.75" customHeight="1" x14ac:dyDescent="0.25">
      <c r="A58" s="132" t="s">
        <v>66</v>
      </c>
      <c r="B58" s="130" t="s">
        <v>79</v>
      </c>
      <c r="C58" s="128" t="s">
        <v>81</v>
      </c>
      <c r="D58" s="74" t="s">
        <v>47</v>
      </c>
      <c r="E58" s="102">
        <f>SUM(E59:E61)</f>
        <v>1.4</v>
      </c>
      <c r="F58" s="102">
        <f>SUM(F59:F61)</f>
        <v>1.4</v>
      </c>
      <c r="G58" s="103">
        <v>1.4</v>
      </c>
      <c r="H58" s="104">
        <f t="shared" ref="H58:H64" si="11">F58-G58</f>
        <v>0</v>
      </c>
      <c r="I58" s="41">
        <f t="shared" ref="I58:I60" si="12">G58/F58*100</f>
        <v>100</v>
      </c>
      <c r="J58" s="107"/>
    </row>
    <row r="59" spans="1:10" ht="24.75" customHeight="1" x14ac:dyDescent="0.25">
      <c r="A59" s="133"/>
      <c r="B59" s="131"/>
      <c r="C59" s="129"/>
      <c r="D59" s="35" t="s">
        <v>18</v>
      </c>
      <c r="E59" s="92">
        <v>0</v>
      </c>
      <c r="F59" s="92">
        <v>0</v>
      </c>
      <c r="G59" s="94">
        <v>0</v>
      </c>
      <c r="H59" s="95">
        <f t="shared" si="11"/>
        <v>0</v>
      </c>
      <c r="I59" s="41">
        <v>0</v>
      </c>
      <c r="J59" s="108"/>
    </row>
    <row r="60" spans="1:10" ht="36.75" customHeight="1" x14ac:dyDescent="0.25">
      <c r="A60" s="133"/>
      <c r="B60" s="131"/>
      <c r="C60" s="129"/>
      <c r="D60" s="35" t="s">
        <v>20</v>
      </c>
      <c r="E60" s="92">
        <v>1.4</v>
      </c>
      <c r="F60" s="92">
        <v>1.4</v>
      </c>
      <c r="G60" s="94">
        <v>1.4</v>
      </c>
      <c r="H60" s="95">
        <f t="shared" si="11"/>
        <v>0</v>
      </c>
      <c r="I60" s="41">
        <f t="shared" si="12"/>
        <v>100</v>
      </c>
      <c r="J60" s="108"/>
    </row>
    <row r="61" spans="1:10" ht="32.25" customHeight="1" x14ac:dyDescent="0.25">
      <c r="A61" s="133"/>
      <c r="B61" s="131"/>
      <c r="C61" s="129"/>
      <c r="D61" s="70" t="s">
        <v>21</v>
      </c>
      <c r="E61" s="92">
        <v>0</v>
      </c>
      <c r="F61" s="92">
        <v>0</v>
      </c>
      <c r="G61" s="94">
        <v>0</v>
      </c>
      <c r="H61" s="95">
        <f t="shared" si="11"/>
        <v>0</v>
      </c>
      <c r="I61" s="41">
        <v>0</v>
      </c>
      <c r="J61" s="111"/>
    </row>
    <row r="62" spans="1:10" ht="27" customHeight="1" x14ac:dyDescent="0.25">
      <c r="A62" s="169" t="s">
        <v>17</v>
      </c>
      <c r="B62" s="170"/>
      <c r="C62" s="171"/>
      <c r="D62" s="78" t="s">
        <v>47</v>
      </c>
      <c r="E62" s="91">
        <f>E63+E64+E65</f>
        <v>13278.150000000001</v>
      </c>
      <c r="F62" s="91">
        <f>F63+F64+F65</f>
        <v>13278.154</v>
      </c>
      <c r="G62" s="91">
        <f>G63+G64+G65</f>
        <v>13277.895</v>
      </c>
      <c r="H62" s="91">
        <f t="shared" si="11"/>
        <v>0.25900000000001455</v>
      </c>
      <c r="I62" s="80">
        <f>G62/F62*100</f>
        <v>99.998049427653882</v>
      </c>
      <c r="J62" s="188" t="s">
        <v>19</v>
      </c>
    </row>
    <row r="63" spans="1:10" ht="24" customHeight="1" x14ac:dyDescent="0.25">
      <c r="A63" s="169"/>
      <c r="B63" s="170"/>
      <c r="C63" s="171"/>
      <c r="D63" s="35" t="s">
        <v>18</v>
      </c>
      <c r="E63" s="92">
        <f>E47+E51+E55</f>
        <v>3265.95</v>
      </c>
      <c r="F63" s="92">
        <f>F47+F51+F55</f>
        <v>3265.9539999999997</v>
      </c>
      <c r="G63" s="92">
        <f>G47+G51+G55</f>
        <v>3265.7619999999997</v>
      </c>
      <c r="H63" s="92">
        <f t="shared" si="11"/>
        <v>0.19200000000000728</v>
      </c>
      <c r="I63" s="36">
        <f t="shared" ref="I63:I65" si="13">G63/F63*100</f>
        <v>99.99412116643407</v>
      </c>
      <c r="J63" s="188"/>
    </row>
    <row r="64" spans="1:10" ht="38.25" customHeight="1" x14ac:dyDescent="0.25">
      <c r="A64" s="169"/>
      <c r="B64" s="170"/>
      <c r="C64" s="171"/>
      <c r="D64" s="39" t="s">
        <v>49</v>
      </c>
      <c r="E64" s="92">
        <f>E48+E52+E56+E60</f>
        <v>9481</v>
      </c>
      <c r="F64" s="92">
        <f>F48+F52+F56+F60</f>
        <v>9481</v>
      </c>
      <c r="G64" s="92">
        <f>G48+G52+G56+G60</f>
        <v>9480.9330000000009</v>
      </c>
      <c r="H64" s="92">
        <f t="shared" si="11"/>
        <v>6.6999999999097781E-2</v>
      </c>
      <c r="I64" s="36">
        <f t="shared" si="13"/>
        <v>99.999293323489098</v>
      </c>
      <c r="J64" s="188"/>
    </row>
    <row r="65" spans="1:10" ht="24.75" customHeight="1" x14ac:dyDescent="0.25">
      <c r="A65" s="169"/>
      <c r="B65" s="170"/>
      <c r="C65" s="171"/>
      <c r="D65" s="38" t="s">
        <v>21</v>
      </c>
      <c r="E65" s="93">
        <f>E49+E53+E57+E61</f>
        <v>531.20000000000005</v>
      </c>
      <c r="F65" s="93">
        <f>F49+F53+F57</f>
        <v>531.20000000000005</v>
      </c>
      <c r="G65" s="93">
        <f>G49+G53+G57</f>
        <v>531.20000000000005</v>
      </c>
      <c r="H65" s="93">
        <f>H49+H53+H57</f>
        <v>0</v>
      </c>
      <c r="I65" s="36">
        <f t="shared" si="13"/>
        <v>100</v>
      </c>
      <c r="J65" s="189"/>
    </row>
    <row r="66" spans="1:10" ht="30" customHeight="1" x14ac:dyDescent="0.25">
      <c r="A66" s="190" t="s">
        <v>51</v>
      </c>
      <c r="B66" s="191"/>
      <c r="C66" s="191"/>
      <c r="D66" s="191"/>
      <c r="E66" s="191"/>
      <c r="F66" s="191"/>
      <c r="G66" s="191"/>
      <c r="H66" s="191"/>
      <c r="I66" s="191"/>
      <c r="J66" s="192"/>
    </row>
    <row r="67" spans="1:10" ht="23.25" customHeight="1" x14ac:dyDescent="0.25">
      <c r="A67" s="199" t="s">
        <v>52</v>
      </c>
      <c r="B67" s="196" t="s">
        <v>54</v>
      </c>
      <c r="C67" s="146" t="s">
        <v>46</v>
      </c>
      <c r="D67" s="40" t="s">
        <v>47</v>
      </c>
      <c r="E67" s="96">
        <f>E68+E69+E70</f>
        <v>297253.40000000002</v>
      </c>
      <c r="F67" s="96">
        <f>F68+F69+F70</f>
        <v>297253.40000000002</v>
      </c>
      <c r="G67" s="96">
        <f>G68+G69+G70</f>
        <v>294237.7</v>
      </c>
      <c r="H67" s="96">
        <f>H68+H69+H70</f>
        <v>3015.6999999999789</v>
      </c>
      <c r="I67" s="41">
        <f>G67/F67*100</f>
        <v>98.985478383089969</v>
      </c>
      <c r="J67" s="166" t="s">
        <v>94</v>
      </c>
    </row>
    <row r="68" spans="1:10" ht="25.5" customHeight="1" x14ac:dyDescent="0.25">
      <c r="A68" s="200"/>
      <c r="B68" s="197"/>
      <c r="C68" s="147"/>
      <c r="D68" s="35" t="s">
        <v>18</v>
      </c>
      <c r="E68" s="67">
        <v>0</v>
      </c>
      <c r="F68" s="67">
        <v>0</v>
      </c>
      <c r="G68" s="67">
        <v>0</v>
      </c>
      <c r="H68" s="67">
        <v>0</v>
      </c>
      <c r="I68" s="36">
        <v>0</v>
      </c>
      <c r="J68" s="167"/>
    </row>
    <row r="69" spans="1:10" ht="42" customHeight="1" x14ac:dyDescent="0.25">
      <c r="A69" s="200"/>
      <c r="B69" s="197"/>
      <c r="C69" s="147"/>
      <c r="D69" s="39" t="s">
        <v>49</v>
      </c>
      <c r="E69" s="67">
        <v>267527.5</v>
      </c>
      <c r="F69" s="67">
        <v>267527.5</v>
      </c>
      <c r="G69" s="67">
        <v>264813.90000000002</v>
      </c>
      <c r="H69" s="67">
        <f>F69-G69</f>
        <v>2713.5999999999767</v>
      </c>
      <c r="I69" s="36">
        <f>G69/F69*100</f>
        <v>98.985674369924595</v>
      </c>
      <c r="J69" s="167"/>
    </row>
    <row r="70" spans="1:10" ht="87.75" customHeight="1" x14ac:dyDescent="0.25">
      <c r="A70" s="201"/>
      <c r="B70" s="198"/>
      <c r="C70" s="202"/>
      <c r="D70" s="38" t="s">
        <v>21</v>
      </c>
      <c r="E70" s="67">
        <v>29725.9</v>
      </c>
      <c r="F70" s="67">
        <v>29725.9</v>
      </c>
      <c r="G70" s="67">
        <v>29423.8</v>
      </c>
      <c r="H70" s="67">
        <f>F70-G70</f>
        <v>302.10000000000218</v>
      </c>
      <c r="I70" s="36">
        <f>G70/F70*100</f>
        <v>98.983714538500095</v>
      </c>
      <c r="J70" s="168"/>
    </row>
    <row r="71" spans="1:10" ht="17.25" customHeight="1" x14ac:dyDescent="0.25">
      <c r="A71" s="193" t="s">
        <v>53</v>
      </c>
      <c r="B71" s="196" t="s">
        <v>55</v>
      </c>
      <c r="C71" s="146" t="s">
        <v>46</v>
      </c>
      <c r="D71" s="40" t="s">
        <v>47</v>
      </c>
      <c r="E71" s="86">
        <f>E72+E73+E74</f>
        <v>159250</v>
      </c>
      <c r="F71" s="86">
        <f>F72+F73+F74</f>
        <v>159250</v>
      </c>
      <c r="G71" s="86">
        <f>G72+G73+G74</f>
        <v>157756.1</v>
      </c>
      <c r="H71" s="86">
        <f>F71-G71</f>
        <v>1493.8999999999942</v>
      </c>
      <c r="I71" s="86">
        <f t="shared" ref="I71:I73" si="14">G71/F71*100</f>
        <v>99.061915227629513</v>
      </c>
      <c r="J71" s="125" t="s">
        <v>86</v>
      </c>
    </row>
    <row r="72" spans="1:10" ht="26.25" customHeight="1" x14ac:dyDescent="0.25">
      <c r="A72" s="194"/>
      <c r="B72" s="197"/>
      <c r="C72" s="147"/>
      <c r="D72" s="35" t="s">
        <v>18</v>
      </c>
      <c r="E72" s="88">
        <v>0</v>
      </c>
      <c r="F72" s="88">
        <v>0</v>
      </c>
      <c r="G72" s="88">
        <v>0</v>
      </c>
      <c r="H72" s="88">
        <v>0</v>
      </c>
      <c r="I72" s="88" t="e">
        <f t="shared" si="14"/>
        <v>#DIV/0!</v>
      </c>
      <c r="J72" s="126"/>
    </row>
    <row r="73" spans="1:10" ht="38.25" customHeight="1" x14ac:dyDescent="0.25">
      <c r="A73" s="194"/>
      <c r="B73" s="197"/>
      <c r="C73" s="147"/>
      <c r="D73" s="35" t="s">
        <v>49</v>
      </c>
      <c r="E73" s="88">
        <v>143325</v>
      </c>
      <c r="F73" s="88">
        <v>143325</v>
      </c>
      <c r="G73" s="88">
        <v>141980.5</v>
      </c>
      <c r="H73" s="88">
        <f>F73-G73</f>
        <v>1344.5</v>
      </c>
      <c r="I73" s="88">
        <f t="shared" si="14"/>
        <v>99.06192220477935</v>
      </c>
      <c r="J73" s="126"/>
    </row>
    <row r="74" spans="1:10" ht="54.75" customHeight="1" x14ac:dyDescent="0.25">
      <c r="A74" s="195"/>
      <c r="B74" s="198"/>
      <c r="C74" s="202"/>
      <c r="D74" s="120" t="s">
        <v>21</v>
      </c>
      <c r="E74" s="88">
        <v>15925</v>
      </c>
      <c r="F74" s="88">
        <v>15925</v>
      </c>
      <c r="G74" s="88">
        <v>15775.6</v>
      </c>
      <c r="H74" s="88">
        <f>F74-G74</f>
        <v>149.39999999999964</v>
      </c>
      <c r="I74" s="88">
        <f>G74/F74*100</f>
        <v>99.061852433281004</v>
      </c>
      <c r="J74" s="127"/>
    </row>
    <row r="75" spans="1:10" ht="21.75" customHeight="1" x14ac:dyDescent="0.25">
      <c r="A75" s="193" t="s">
        <v>57</v>
      </c>
      <c r="B75" s="196" t="s">
        <v>56</v>
      </c>
      <c r="C75" s="146" t="s">
        <v>46</v>
      </c>
      <c r="D75" s="40" t="s">
        <v>47</v>
      </c>
      <c r="E75" s="96">
        <f>E76+E77+E78</f>
        <v>83762.399999999994</v>
      </c>
      <c r="F75" s="96">
        <f>F76+F77+F78</f>
        <v>83762.399999999994</v>
      </c>
      <c r="G75" s="96">
        <f>G76+G77+G78</f>
        <v>82642</v>
      </c>
      <c r="H75" s="96">
        <f>F75-G75</f>
        <v>1120.3999999999942</v>
      </c>
      <c r="I75" s="88">
        <f>G75/F75*100</f>
        <v>98.662406998844361</v>
      </c>
      <c r="J75" s="125" t="s">
        <v>87</v>
      </c>
    </row>
    <row r="76" spans="1:10" ht="28.5" customHeight="1" x14ac:dyDescent="0.25">
      <c r="A76" s="194"/>
      <c r="B76" s="197"/>
      <c r="C76" s="147"/>
      <c r="D76" s="35" t="s">
        <v>18</v>
      </c>
      <c r="E76" s="67">
        <v>0</v>
      </c>
      <c r="F76" s="67">
        <v>0</v>
      </c>
      <c r="G76" s="67">
        <v>0</v>
      </c>
      <c r="H76" s="67">
        <v>0</v>
      </c>
      <c r="I76" s="67">
        <v>0</v>
      </c>
      <c r="J76" s="126"/>
    </row>
    <row r="77" spans="1:10" ht="40.5" customHeight="1" x14ac:dyDescent="0.25">
      <c r="A77" s="194"/>
      <c r="B77" s="197"/>
      <c r="C77" s="147"/>
      <c r="D77" s="39" t="s">
        <v>49</v>
      </c>
      <c r="E77" s="67">
        <v>75386.2</v>
      </c>
      <c r="F77" s="67">
        <v>75386.2</v>
      </c>
      <c r="G77" s="67">
        <v>74377.8</v>
      </c>
      <c r="H77" s="67">
        <f>F77-G77</f>
        <v>1008.3999999999942</v>
      </c>
      <c r="I77" s="67">
        <f>G77/F77*100</f>
        <v>98.66235464846352</v>
      </c>
      <c r="J77" s="126"/>
    </row>
    <row r="78" spans="1:10" ht="21.75" customHeight="1" x14ac:dyDescent="0.25">
      <c r="A78" s="194"/>
      <c r="B78" s="198"/>
      <c r="C78" s="148"/>
      <c r="D78" s="38" t="s">
        <v>21</v>
      </c>
      <c r="E78" s="97">
        <v>8376.2000000000007</v>
      </c>
      <c r="F78" s="97">
        <v>8376.2000000000007</v>
      </c>
      <c r="G78" s="97">
        <v>8264.2000000000007</v>
      </c>
      <c r="H78" s="97">
        <f>F78-G78</f>
        <v>112</v>
      </c>
      <c r="I78" s="97">
        <f>G78/F78*100</f>
        <v>98.662878154771846</v>
      </c>
      <c r="J78" s="127"/>
    </row>
    <row r="79" spans="1:10" ht="17.25" customHeight="1" x14ac:dyDescent="0.25">
      <c r="A79" s="193" t="s">
        <v>75</v>
      </c>
      <c r="B79" s="196" t="s">
        <v>90</v>
      </c>
      <c r="C79" s="146" t="s">
        <v>46</v>
      </c>
      <c r="D79" s="40" t="s">
        <v>47</v>
      </c>
      <c r="E79" s="96">
        <f>E80+E81+E82</f>
        <v>3307.6000000000004</v>
      </c>
      <c r="F79" s="96">
        <f>F80+F81+F82</f>
        <v>3307.6000000000004</v>
      </c>
      <c r="G79" s="96">
        <f>G80+G81+G82</f>
        <v>3307.6000000000004</v>
      </c>
      <c r="H79" s="96">
        <f>F79-G79</f>
        <v>0</v>
      </c>
      <c r="I79" s="88">
        <f>G79/F79*100</f>
        <v>100</v>
      </c>
      <c r="J79" s="125" t="s">
        <v>88</v>
      </c>
    </row>
    <row r="80" spans="1:10" ht="28.5" customHeight="1" x14ac:dyDescent="0.25">
      <c r="A80" s="194"/>
      <c r="B80" s="197"/>
      <c r="C80" s="147"/>
      <c r="D80" s="35" t="s">
        <v>18</v>
      </c>
      <c r="E80" s="67">
        <v>0</v>
      </c>
      <c r="F80" s="67">
        <v>0</v>
      </c>
      <c r="G80" s="67">
        <v>0</v>
      </c>
      <c r="H80" s="67">
        <v>0</v>
      </c>
      <c r="I80" s="67">
        <v>0</v>
      </c>
      <c r="J80" s="126"/>
    </row>
    <row r="81" spans="1:10" ht="40.5" customHeight="1" x14ac:dyDescent="0.25">
      <c r="A81" s="194"/>
      <c r="B81" s="197"/>
      <c r="C81" s="147"/>
      <c r="D81" s="39" t="s">
        <v>49</v>
      </c>
      <c r="E81" s="67">
        <v>2976.8</v>
      </c>
      <c r="F81" s="67">
        <v>2976.8</v>
      </c>
      <c r="G81" s="67">
        <v>2976.8</v>
      </c>
      <c r="H81" s="67">
        <f>F81-G81</f>
        <v>0</v>
      </c>
      <c r="I81" s="67">
        <f>G81/F81*100</f>
        <v>100</v>
      </c>
      <c r="J81" s="126"/>
    </row>
    <row r="82" spans="1:10" ht="17.25" customHeight="1" x14ac:dyDescent="0.25">
      <c r="A82" s="194"/>
      <c r="B82" s="198"/>
      <c r="C82" s="148"/>
      <c r="D82" s="38" t="s">
        <v>21</v>
      </c>
      <c r="E82" s="97">
        <v>330.8</v>
      </c>
      <c r="F82" s="97">
        <v>330.8</v>
      </c>
      <c r="G82" s="97">
        <v>330.8</v>
      </c>
      <c r="H82" s="97">
        <f>F82-G82</f>
        <v>0</v>
      </c>
      <c r="I82" s="97">
        <f>G82/F82*100</f>
        <v>100</v>
      </c>
      <c r="J82" s="127"/>
    </row>
    <row r="83" spans="1:10" ht="17.25" customHeight="1" x14ac:dyDescent="0.25">
      <c r="A83" s="169" t="s">
        <v>58</v>
      </c>
      <c r="B83" s="170"/>
      <c r="C83" s="222"/>
      <c r="D83" s="85" t="s">
        <v>47</v>
      </c>
      <c r="E83" s="96">
        <f>E67+E71+E75+E79</f>
        <v>543573.4</v>
      </c>
      <c r="F83" s="96">
        <f>F67+F71+F75+F79</f>
        <v>543573.4</v>
      </c>
      <c r="G83" s="96">
        <f>G67+G71+G75+G79</f>
        <v>537943.4</v>
      </c>
      <c r="H83" s="96">
        <f>H67+H71+H75+H79</f>
        <v>5629.9999999999673</v>
      </c>
      <c r="I83" s="88">
        <f t="shared" ref="I83:I88" si="15">G83/F83*100</f>
        <v>98.964261312271717</v>
      </c>
      <c r="J83" s="126" t="s">
        <v>19</v>
      </c>
    </row>
    <row r="84" spans="1:10" ht="24" customHeight="1" x14ac:dyDescent="0.25">
      <c r="A84" s="169"/>
      <c r="B84" s="170"/>
      <c r="C84" s="222"/>
      <c r="D84" s="38" t="s">
        <v>18</v>
      </c>
      <c r="E84" s="98">
        <f>E68+E72+E76</f>
        <v>0</v>
      </c>
      <c r="F84" s="98">
        <f>F68+F72+F76</f>
        <v>0</v>
      </c>
      <c r="G84" s="98">
        <f>G68+G72+G76</f>
        <v>0</v>
      </c>
      <c r="H84" s="98">
        <f>H68+H72+H76</f>
        <v>0</v>
      </c>
      <c r="I84" s="88" t="e">
        <f t="shared" si="15"/>
        <v>#DIV/0!</v>
      </c>
      <c r="J84" s="126"/>
    </row>
    <row r="85" spans="1:10" ht="39" customHeight="1" x14ac:dyDescent="0.25">
      <c r="A85" s="169"/>
      <c r="B85" s="170"/>
      <c r="C85" s="222"/>
      <c r="D85" s="39" t="s">
        <v>49</v>
      </c>
      <c r="E85" s="67">
        <f t="shared" ref="E85:H86" si="16">E69+E73+E77+E81</f>
        <v>489215.5</v>
      </c>
      <c r="F85" s="67">
        <f t="shared" si="16"/>
        <v>489215.5</v>
      </c>
      <c r="G85" s="67">
        <f t="shared" si="16"/>
        <v>484149</v>
      </c>
      <c r="H85" s="67">
        <f t="shared" si="16"/>
        <v>5066.4999999999709</v>
      </c>
      <c r="I85" s="88">
        <f t="shared" si="15"/>
        <v>98.964362331119929</v>
      </c>
      <c r="J85" s="126"/>
    </row>
    <row r="86" spans="1:10" ht="17.25" customHeight="1" x14ac:dyDescent="0.25">
      <c r="A86" s="169"/>
      <c r="B86" s="170"/>
      <c r="C86" s="222"/>
      <c r="D86" s="38" t="s">
        <v>21</v>
      </c>
      <c r="E86" s="97">
        <f t="shared" si="16"/>
        <v>54357.900000000009</v>
      </c>
      <c r="F86" s="97">
        <f t="shared" si="16"/>
        <v>54357.900000000009</v>
      </c>
      <c r="G86" s="97">
        <f t="shared" si="16"/>
        <v>53794.400000000009</v>
      </c>
      <c r="H86" s="97">
        <f t="shared" si="16"/>
        <v>563.50000000000182</v>
      </c>
      <c r="I86" s="88">
        <f t="shared" si="15"/>
        <v>98.963352153044909</v>
      </c>
      <c r="J86" s="126"/>
    </row>
    <row r="87" spans="1:10" ht="27" customHeight="1" x14ac:dyDescent="0.25">
      <c r="A87" s="235" t="s">
        <v>76</v>
      </c>
      <c r="B87" s="236"/>
      <c r="C87" s="236"/>
      <c r="D87" s="236"/>
      <c r="E87" s="236"/>
      <c r="F87" s="236"/>
      <c r="G87" s="236"/>
      <c r="H87" s="236"/>
      <c r="I87" s="236"/>
      <c r="J87" s="237"/>
    </row>
    <row r="88" spans="1:10" ht="17.25" customHeight="1" x14ac:dyDescent="0.25">
      <c r="A88" s="199" t="s">
        <v>93</v>
      </c>
      <c r="B88" s="229" t="s">
        <v>77</v>
      </c>
      <c r="C88" s="232" t="s">
        <v>91</v>
      </c>
      <c r="D88" s="81" t="s">
        <v>47</v>
      </c>
      <c r="E88" s="86">
        <f>E91+E90+E89</f>
        <v>96.5</v>
      </c>
      <c r="F88" s="86">
        <f>F89+F90+F91</f>
        <v>96.5</v>
      </c>
      <c r="G88" s="86">
        <v>96.4</v>
      </c>
      <c r="H88" s="86">
        <f>F88-G88</f>
        <v>9.9999999999994316E-2</v>
      </c>
      <c r="I88" s="88">
        <f t="shared" si="15"/>
        <v>99.896373056994818</v>
      </c>
      <c r="J88" s="125"/>
    </row>
    <row r="89" spans="1:10" ht="24.75" customHeight="1" x14ac:dyDescent="0.25">
      <c r="A89" s="200"/>
      <c r="B89" s="230"/>
      <c r="C89" s="233"/>
      <c r="D89" s="82" t="s">
        <v>18</v>
      </c>
      <c r="E89" s="87">
        <v>0</v>
      </c>
      <c r="F89" s="87">
        <v>0</v>
      </c>
      <c r="G89" s="87">
        <v>0</v>
      </c>
      <c r="H89" s="87">
        <v>0</v>
      </c>
      <c r="I89" s="71">
        <v>0</v>
      </c>
      <c r="J89" s="126"/>
    </row>
    <row r="90" spans="1:10" ht="39.75" customHeight="1" x14ac:dyDescent="0.25">
      <c r="A90" s="200"/>
      <c r="B90" s="230"/>
      <c r="C90" s="233"/>
      <c r="D90" s="83" t="s">
        <v>49</v>
      </c>
      <c r="E90" s="87">
        <v>0</v>
      </c>
      <c r="F90" s="87">
        <v>0</v>
      </c>
      <c r="G90" s="87">
        <v>0</v>
      </c>
      <c r="H90" s="88">
        <f>F90-G90</f>
        <v>0</v>
      </c>
      <c r="I90" s="71">
        <v>0</v>
      </c>
      <c r="J90" s="126"/>
    </row>
    <row r="91" spans="1:10" ht="26.25" customHeight="1" x14ac:dyDescent="0.25">
      <c r="A91" s="201"/>
      <c r="B91" s="231"/>
      <c r="C91" s="234"/>
      <c r="D91" s="84" t="s">
        <v>21</v>
      </c>
      <c r="E91" s="88">
        <v>96.5</v>
      </c>
      <c r="F91" s="88">
        <v>96.5</v>
      </c>
      <c r="G91" s="88">
        <v>96.4</v>
      </c>
      <c r="H91" s="88">
        <f>F91-G91</f>
        <v>9.9999999999994316E-2</v>
      </c>
      <c r="I91" s="88">
        <f t="shared" ref="I91:I92" si="17">G91/F91*100</f>
        <v>99.896373056994818</v>
      </c>
      <c r="J91" s="127"/>
    </row>
    <row r="92" spans="1:10" ht="26.25" customHeight="1" x14ac:dyDescent="0.25">
      <c r="A92" s="169" t="s">
        <v>78</v>
      </c>
      <c r="B92" s="170"/>
      <c r="C92" s="222"/>
      <c r="D92" s="38" t="s">
        <v>47</v>
      </c>
      <c r="E92" s="86">
        <f>E95+E94+E93</f>
        <v>96.5</v>
      </c>
      <c r="F92" s="86">
        <f>F93+F94+F95</f>
        <v>96.5</v>
      </c>
      <c r="G92" s="86">
        <v>96.4</v>
      </c>
      <c r="H92" s="86">
        <f>F92-G92</f>
        <v>9.9999999999994316E-2</v>
      </c>
      <c r="I92" s="88">
        <f t="shared" si="17"/>
        <v>99.896373056994818</v>
      </c>
      <c r="J92" s="126" t="s">
        <v>19</v>
      </c>
    </row>
    <row r="93" spans="1:10" ht="26.25" customHeight="1" x14ac:dyDescent="0.25">
      <c r="A93" s="169"/>
      <c r="B93" s="170"/>
      <c r="C93" s="222"/>
      <c r="D93" s="35" t="s">
        <v>18</v>
      </c>
      <c r="E93" s="87">
        <v>0</v>
      </c>
      <c r="F93" s="87">
        <v>0</v>
      </c>
      <c r="G93" s="87">
        <v>0</v>
      </c>
      <c r="H93" s="87">
        <v>0</v>
      </c>
      <c r="I93" s="71">
        <v>0</v>
      </c>
      <c r="J93" s="126"/>
    </row>
    <row r="94" spans="1:10" ht="26.25" customHeight="1" x14ac:dyDescent="0.25">
      <c r="A94" s="169"/>
      <c r="B94" s="170"/>
      <c r="C94" s="222"/>
      <c r="D94" s="39" t="s">
        <v>49</v>
      </c>
      <c r="E94" s="87">
        <v>0</v>
      </c>
      <c r="F94" s="87">
        <v>0</v>
      </c>
      <c r="G94" s="87">
        <v>0</v>
      </c>
      <c r="H94" s="88">
        <f>F94-G94</f>
        <v>0</v>
      </c>
      <c r="I94" s="71">
        <v>0</v>
      </c>
      <c r="J94" s="126"/>
    </row>
    <row r="95" spans="1:10" ht="26.25" customHeight="1" x14ac:dyDescent="0.25">
      <c r="A95" s="169"/>
      <c r="B95" s="170"/>
      <c r="C95" s="222"/>
      <c r="D95" s="38" t="s">
        <v>21</v>
      </c>
      <c r="E95" s="88">
        <v>96.5</v>
      </c>
      <c r="F95" s="88">
        <v>96.5</v>
      </c>
      <c r="G95" s="88">
        <v>96.4</v>
      </c>
      <c r="H95" s="88">
        <f>F95-G95</f>
        <v>9.9999999999994316E-2</v>
      </c>
      <c r="I95" s="88">
        <f t="shared" ref="I95" si="18">G95/F95*100</f>
        <v>99.896373056994818</v>
      </c>
      <c r="J95" s="126"/>
    </row>
    <row r="96" spans="1:10" ht="17.25" customHeight="1" x14ac:dyDescent="0.25">
      <c r="A96" s="223" t="s">
        <v>59</v>
      </c>
      <c r="B96" s="224"/>
      <c r="C96" s="225"/>
      <c r="D96" s="40" t="s">
        <v>74</v>
      </c>
      <c r="E96" s="86">
        <f>E97+E98+E99</f>
        <v>556948.05000000005</v>
      </c>
      <c r="F96" s="86">
        <f>F97+F98+F99</f>
        <v>556948.054</v>
      </c>
      <c r="G96" s="86">
        <f>G97+G98+G99</f>
        <v>551317.69500000007</v>
      </c>
      <c r="H96" s="86">
        <f>F96-G96</f>
        <v>5630.3589999999385</v>
      </c>
      <c r="I96" s="41">
        <f>G96/F96*100</f>
        <v>98.98906927503154</v>
      </c>
      <c r="J96" s="125" t="s">
        <v>19</v>
      </c>
    </row>
    <row r="97" spans="1:10" ht="24" customHeight="1" x14ac:dyDescent="0.25">
      <c r="A97" s="226"/>
      <c r="B97" s="227"/>
      <c r="C97" s="228"/>
      <c r="D97" s="35" t="s">
        <v>18</v>
      </c>
      <c r="E97" s="88">
        <f t="shared" ref="E97:G99" si="19">E93+E84+E63</f>
        <v>3265.95</v>
      </c>
      <c r="F97" s="88">
        <f t="shared" si="19"/>
        <v>3265.9539999999997</v>
      </c>
      <c r="G97" s="88">
        <f t="shared" si="19"/>
        <v>3265.7619999999997</v>
      </c>
      <c r="H97" s="88">
        <v>0</v>
      </c>
      <c r="I97" s="36">
        <f t="shared" ref="I97:I99" si="20">G97/F97*100</f>
        <v>99.99412116643407</v>
      </c>
      <c r="J97" s="126"/>
    </row>
    <row r="98" spans="1:10" ht="39" customHeight="1" x14ac:dyDescent="0.25">
      <c r="A98" s="226"/>
      <c r="B98" s="227"/>
      <c r="C98" s="228"/>
      <c r="D98" s="39" t="s">
        <v>49</v>
      </c>
      <c r="E98" s="88">
        <f t="shared" si="19"/>
        <v>498696.5</v>
      </c>
      <c r="F98" s="88">
        <f t="shared" si="19"/>
        <v>498696.5</v>
      </c>
      <c r="G98" s="88">
        <f t="shared" si="19"/>
        <v>493629.93300000002</v>
      </c>
      <c r="H98" s="88">
        <f t="shared" ref="H98:H104" si="21">F98-G98</f>
        <v>5066.5669999999809</v>
      </c>
      <c r="I98" s="36">
        <f t="shared" si="20"/>
        <v>98.984037987032195</v>
      </c>
      <c r="J98" s="126"/>
    </row>
    <row r="99" spans="1:10" ht="26.25" customHeight="1" thickBot="1" x14ac:dyDescent="0.3">
      <c r="A99" s="226"/>
      <c r="B99" s="227"/>
      <c r="C99" s="228"/>
      <c r="D99" s="122" t="s">
        <v>21</v>
      </c>
      <c r="E99" s="123">
        <f t="shared" si="19"/>
        <v>54985.600000000006</v>
      </c>
      <c r="F99" s="123">
        <f t="shared" si="19"/>
        <v>54985.600000000006</v>
      </c>
      <c r="G99" s="123">
        <f t="shared" si="19"/>
        <v>54422.000000000007</v>
      </c>
      <c r="H99" s="123">
        <f t="shared" si="21"/>
        <v>563.59999999999854</v>
      </c>
      <c r="I99" s="124">
        <f t="shared" si="20"/>
        <v>98.975004364779139</v>
      </c>
      <c r="J99" s="126"/>
    </row>
    <row r="100" spans="1:10" s="18" customFormat="1" ht="26.25" customHeight="1" thickTop="1" x14ac:dyDescent="0.25">
      <c r="A100" s="206" t="s">
        <v>31</v>
      </c>
      <c r="B100" s="207"/>
      <c r="C100" s="207"/>
      <c r="D100" s="110" t="s">
        <v>18</v>
      </c>
      <c r="E100" s="121">
        <f>E105+E110</f>
        <v>3265.95</v>
      </c>
      <c r="F100" s="121">
        <f t="shared" ref="E100:F102" si="22">F105+F110</f>
        <v>3265.9539999999997</v>
      </c>
      <c r="G100" s="121">
        <f>G105+G110</f>
        <v>3265.7619999999997</v>
      </c>
      <c r="H100" s="99">
        <f t="shared" si="21"/>
        <v>0.19200000000000728</v>
      </c>
      <c r="I100" s="109">
        <f>G100/F100*100</f>
        <v>99.99412116643407</v>
      </c>
      <c r="J100" s="45" t="s">
        <v>19</v>
      </c>
    </row>
    <row r="101" spans="1:10" s="18" customFormat="1" ht="38.25" x14ac:dyDescent="0.25">
      <c r="A101" s="208"/>
      <c r="B101" s="209"/>
      <c r="C101" s="209"/>
      <c r="D101" s="65" t="s">
        <v>20</v>
      </c>
      <c r="E101" s="20">
        <f>E106+E111+E60</f>
        <v>506200.7</v>
      </c>
      <c r="F101" s="20">
        <f t="shared" ref="F101:G101" si="23">F106+F111+F60</f>
        <v>506200.7</v>
      </c>
      <c r="G101" s="20">
        <f t="shared" si="23"/>
        <v>501134.13300000003</v>
      </c>
      <c r="H101" s="20">
        <f>H106+H111+H60</f>
        <v>5066.5669999999809</v>
      </c>
      <c r="I101" s="36">
        <f>G101/F101*100</f>
        <v>98.999099171534141</v>
      </c>
      <c r="J101" s="46" t="s">
        <v>19</v>
      </c>
    </row>
    <row r="102" spans="1:10" s="18" customFormat="1" ht="25.5" x14ac:dyDescent="0.25">
      <c r="A102" s="208"/>
      <c r="B102" s="209"/>
      <c r="C102" s="209"/>
      <c r="D102" s="65" t="s">
        <v>21</v>
      </c>
      <c r="E102" s="66">
        <f t="shared" si="22"/>
        <v>71225</v>
      </c>
      <c r="F102" s="66">
        <f t="shared" si="22"/>
        <v>71225</v>
      </c>
      <c r="G102" s="67">
        <f>G107+G112</f>
        <v>70661.400000000009</v>
      </c>
      <c r="H102" s="67">
        <f t="shared" si="21"/>
        <v>563.59999999999127</v>
      </c>
      <c r="I102" s="36">
        <f>G102/F102*100</f>
        <v>99.208704808704823</v>
      </c>
      <c r="J102" s="48" t="s">
        <v>19</v>
      </c>
    </row>
    <row r="103" spans="1:10" s="18" customFormat="1" ht="38.25" x14ac:dyDescent="0.25">
      <c r="A103" s="208"/>
      <c r="B103" s="209"/>
      <c r="C103" s="209"/>
      <c r="D103" s="65" t="s">
        <v>22</v>
      </c>
      <c r="E103" s="20">
        <v>0</v>
      </c>
      <c r="F103" s="20">
        <v>0</v>
      </c>
      <c r="G103" s="68">
        <v>0</v>
      </c>
      <c r="H103" s="67">
        <f t="shared" si="21"/>
        <v>0</v>
      </c>
      <c r="I103" s="36">
        <v>0</v>
      </c>
      <c r="J103" s="46" t="s">
        <v>19</v>
      </c>
    </row>
    <row r="104" spans="1:10" s="43" customFormat="1" ht="15" customHeight="1" thickBot="1" x14ac:dyDescent="0.3">
      <c r="A104" s="210"/>
      <c r="B104" s="211"/>
      <c r="C104" s="211"/>
      <c r="D104" s="47" t="s">
        <v>24</v>
      </c>
      <c r="E104" s="101">
        <f>E100+E101+E102+E103</f>
        <v>580691.65</v>
      </c>
      <c r="F104" s="101">
        <f>F100+F101+F102+F103</f>
        <v>580691.6540000001</v>
      </c>
      <c r="G104" s="50">
        <f>SUM(G100:G103)</f>
        <v>575061.29500000004</v>
      </c>
      <c r="H104" s="50">
        <f t="shared" si="21"/>
        <v>5630.3590000000549</v>
      </c>
      <c r="I104" s="79">
        <f>G104/F104*100</f>
        <v>99.030404697361121</v>
      </c>
      <c r="J104" s="49"/>
    </row>
    <row r="105" spans="1:10" s="18" customFormat="1" ht="26.25" thickTop="1" x14ac:dyDescent="0.25">
      <c r="A105" s="221" t="s">
        <v>41</v>
      </c>
      <c r="B105" s="221"/>
      <c r="C105" s="221"/>
      <c r="D105" s="30" t="s">
        <v>18</v>
      </c>
      <c r="E105" s="88">
        <f>E63+E84</f>
        <v>3265.95</v>
      </c>
      <c r="F105" s="88">
        <f t="shared" ref="F105:H107" si="24">F97</f>
        <v>3265.9539999999997</v>
      </c>
      <c r="G105" s="88">
        <f t="shared" si="24"/>
        <v>3265.7619999999997</v>
      </c>
      <c r="H105" s="99">
        <f t="shared" si="24"/>
        <v>0</v>
      </c>
      <c r="I105" s="73">
        <f>G105/F105*100</f>
        <v>99.99412116643407</v>
      </c>
      <c r="J105" s="44" t="s">
        <v>19</v>
      </c>
    </row>
    <row r="106" spans="1:10" s="18" customFormat="1" ht="38.25" x14ac:dyDescent="0.25">
      <c r="A106" s="151"/>
      <c r="B106" s="151"/>
      <c r="C106" s="151"/>
      <c r="D106" s="23" t="s">
        <v>20</v>
      </c>
      <c r="E106" s="88">
        <f>E64+E85-E60</f>
        <v>498695.1</v>
      </c>
      <c r="F106" s="88">
        <f t="shared" ref="F106:G106" si="25">F64+F85-F60</f>
        <v>498695.1</v>
      </c>
      <c r="G106" s="88">
        <f t="shared" si="25"/>
        <v>493628.533</v>
      </c>
      <c r="H106" s="88">
        <f t="shared" si="24"/>
        <v>5066.5669999999809</v>
      </c>
      <c r="I106" s="36">
        <f>I98</f>
        <v>98.984037987032195</v>
      </c>
      <c r="J106" s="26" t="s">
        <v>19</v>
      </c>
    </row>
    <row r="107" spans="1:10" s="18" customFormat="1" ht="15" customHeight="1" x14ac:dyDescent="0.25">
      <c r="A107" s="151"/>
      <c r="B107" s="151"/>
      <c r="C107" s="151"/>
      <c r="D107" s="23" t="s">
        <v>21</v>
      </c>
      <c r="E107" s="87">
        <f>E65+E86</f>
        <v>54889.100000000006</v>
      </c>
      <c r="F107" s="87">
        <f t="shared" ref="F107:G107" si="26">F65+F86</f>
        <v>54889.100000000006</v>
      </c>
      <c r="G107" s="87">
        <f t="shared" si="26"/>
        <v>54325.600000000006</v>
      </c>
      <c r="H107" s="88">
        <f t="shared" si="24"/>
        <v>563.59999999999854</v>
      </c>
      <c r="I107" s="36">
        <f>G107/F107*100</f>
        <v>98.973384515322721</v>
      </c>
      <c r="J107" s="26"/>
    </row>
    <row r="108" spans="1:10" s="18" customFormat="1" ht="38.25" x14ac:dyDescent="0.25">
      <c r="A108" s="151"/>
      <c r="B108" s="151"/>
      <c r="C108" s="151"/>
      <c r="D108" s="23" t="s">
        <v>22</v>
      </c>
      <c r="E108" s="87">
        <v>0</v>
      </c>
      <c r="F108" s="87">
        <v>0</v>
      </c>
      <c r="G108" s="100">
        <v>0</v>
      </c>
      <c r="H108" s="100">
        <v>0</v>
      </c>
      <c r="I108" s="20">
        <v>0</v>
      </c>
      <c r="J108" s="26" t="s">
        <v>19</v>
      </c>
    </row>
    <row r="109" spans="1:10" s="18" customFormat="1" x14ac:dyDescent="0.25">
      <c r="A109" s="151"/>
      <c r="B109" s="151"/>
      <c r="C109" s="151"/>
      <c r="D109" s="42" t="s">
        <v>24</v>
      </c>
      <c r="E109" s="86">
        <f>SUM(E105:E108)</f>
        <v>556850.15</v>
      </c>
      <c r="F109" s="86">
        <f>SUM(F105:F108)</f>
        <v>556850.15399999998</v>
      </c>
      <c r="G109" s="86">
        <f>SUM(G105:G108)</f>
        <v>551219.89500000002</v>
      </c>
      <c r="H109" s="86">
        <f>F109-G109</f>
        <v>5630.2589999999618</v>
      </c>
      <c r="I109" s="41">
        <f>G109/F109*100</f>
        <v>98.988909501136646</v>
      </c>
      <c r="J109" s="26" t="s">
        <v>19</v>
      </c>
    </row>
    <row r="110" spans="1:10" s="18" customFormat="1" ht="25.5" customHeight="1" x14ac:dyDescent="0.25">
      <c r="A110" s="213" t="s">
        <v>42</v>
      </c>
      <c r="B110" s="214"/>
      <c r="C110" s="215"/>
      <c r="D110" s="30" t="s">
        <v>18</v>
      </c>
      <c r="E110" s="20">
        <v>0</v>
      </c>
      <c r="F110" s="20">
        <v>0</v>
      </c>
      <c r="G110" s="20">
        <v>0</v>
      </c>
      <c r="H110" s="67">
        <f t="shared" ref="H110:H114" si="27">F110-G110</f>
        <v>0</v>
      </c>
      <c r="I110" s="20">
        <v>0</v>
      </c>
      <c r="J110" s="26" t="s">
        <v>19</v>
      </c>
    </row>
    <row r="111" spans="1:10" s="18" customFormat="1" ht="38.25" customHeight="1" x14ac:dyDescent="0.25">
      <c r="A111" s="216"/>
      <c r="B111" s="217"/>
      <c r="C111" s="218"/>
      <c r="D111" s="23" t="s">
        <v>20</v>
      </c>
      <c r="E111" s="20">
        <f>E40</f>
        <v>7504.2000000000007</v>
      </c>
      <c r="F111" s="20">
        <f t="shared" ref="F111:G111" si="28">F40</f>
        <v>7504.2000000000007</v>
      </c>
      <c r="G111" s="20">
        <f t="shared" si="28"/>
        <v>7504.2000000000007</v>
      </c>
      <c r="H111" s="67">
        <f t="shared" si="27"/>
        <v>0</v>
      </c>
      <c r="I111" s="20">
        <v>100</v>
      </c>
      <c r="J111" s="26" t="s">
        <v>19</v>
      </c>
    </row>
    <row r="112" spans="1:10" s="18" customFormat="1" ht="25.5" x14ac:dyDescent="0.25">
      <c r="A112" s="216"/>
      <c r="B112" s="217"/>
      <c r="C112" s="218"/>
      <c r="D112" s="23" t="s">
        <v>21</v>
      </c>
      <c r="E112" s="20">
        <f>E41+E91</f>
        <v>16335.9</v>
      </c>
      <c r="F112" s="20">
        <f t="shared" ref="F112:G112" si="29">F41+F91</f>
        <v>16335.9</v>
      </c>
      <c r="G112" s="20">
        <f t="shared" si="29"/>
        <v>16335.8</v>
      </c>
      <c r="H112" s="67">
        <f t="shared" si="27"/>
        <v>0.1000000000003638</v>
      </c>
      <c r="I112" s="36">
        <f>G112/F112*100</f>
        <v>99.999387851296845</v>
      </c>
      <c r="J112" s="26" t="s">
        <v>19</v>
      </c>
    </row>
    <row r="113" spans="1:10" s="18" customFormat="1" ht="38.25" x14ac:dyDescent="0.25">
      <c r="A113" s="216"/>
      <c r="B113" s="217"/>
      <c r="C113" s="218"/>
      <c r="D113" s="23" t="s">
        <v>22</v>
      </c>
      <c r="E113" s="20">
        <v>0</v>
      </c>
      <c r="F113" s="20">
        <v>0</v>
      </c>
      <c r="G113" s="20">
        <v>0</v>
      </c>
      <c r="H113" s="67">
        <f t="shared" si="27"/>
        <v>0</v>
      </c>
      <c r="I113" s="20">
        <v>0</v>
      </c>
      <c r="J113" s="26" t="s">
        <v>19</v>
      </c>
    </row>
    <row r="114" spans="1:10" s="18" customFormat="1" x14ac:dyDescent="0.25">
      <c r="A114" s="219"/>
      <c r="B114" s="220"/>
      <c r="C114" s="220"/>
      <c r="D114" s="74" t="s">
        <v>24</v>
      </c>
      <c r="E114" s="69">
        <f>E111+E112</f>
        <v>23840.1</v>
      </c>
      <c r="F114" s="69">
        <f t="shared" ref="F114:G114" si="30">F111+F112</f>
        <v>23840.1</v>
      </c>
      <c r="G114" s="69">
        <f t="shared" si="30"/>
        <v>23840</v>
      </c>
      <c r="H114" s="67">
        <f t="shared" si="27"/>
        <v>9.9999999998544808E-2</v>
      </c>
      <c r="I114" s="41">
        <f>G114/F114*100</f>
        <v>99.999580538672234</v>
      </c>
      <c r="J114" s="26" t="s">
        <v>19</v>
      </c>
    </row>
    <row r="115" spans="1:10" ht="15.75" x14ac:dyDescent="0.25">
      <c r="A115" s="3" t="s">
        <v>23</v>
      </c>
      <c r="D115" s="27"/>
    </row>
    <row r="116" spans="1:10" ht="15.75" x14ac:dyDescent="0.25">
      <c r="A116" s="3"/>
      <c r="D116" s="27"/>
    </row>
    <row r="117" spans="1:10" s="51" customFormat="1" ht="30" customHeight="1" x14ac:dyDescent="0.25">
      <c r="A117" s="212" t="s">
        <v>71</v>
      </c>
      <c r="B117" s="212"/>
      <c r="C117" s="56" t="s">
        <v>60</v>
      </c>
      <c r="D117" s="34"/>
      <c r="F117" s="54" t="s">
        <v>82</v>
      </c>
      <c r="I117" s="55" t="s">
        <v>83</v>
      </c>
    </row>
    <row r="118" spans="1:10" s="51" customFormat="1" x14ac:dyDescent="0.25">
      <c r="A118" s="205" t="s">
        <v>61</v>
      </c>
      <c r="B118" s="205"/>
      <c r="C118" s="205"/>
      <c r="D118" s="205"/>
      <c r="E118" s="205"/>
      <c r="F118" s="205"/>
      <c r="G118" s="205"/>
      <c r="H118" s="205"/>
      <c r="I118" s="205"/>
    </row>
    <row r="119" spans="1:10" s="4" customFormat="1" ht="15" customHeight="1" x14ac:dyDescent="0.25">
      <c r="A119" s="4" t="s">
        <v>32</v>
      </c>
    </row>
    <row r="120" spans="1:10" s="51" customFormat="1" ht="26.25" customHeight="1" x14ac:dyDescent="0.25">
      <c r="A120" s="212" t="s">
        <v>72</v>
      </c>
      <c r="B120" s="212"/>
      <c r="C120" s="57" t="s">
        <v>97</v>
      </c>
      <c r="D120" s="52"/>
      <c r="F120" s="53" t="s">
        <v>43</v>
      </c>
      <c r="I120" s="28">
        <v>50018</v>
      </c>
    </row>
    <row r="121" spans="1:10" s="51" customFormat="1" x14ac:dyDescent="0.25">
      <c r="A121" s="205" t="s">
        <v>62</v>
      </c>
      <c r="B121" s="205"/>
      <c r="C121" s="205"/>
      <c r="D121" s="205"/>
      <c r="E121" s="205"/>
      <c r="F121" s="205"/>
      <c r="G121" s="205"/>
      <c r="H121" s="205"/>
      <c r="I121" s="205"/>
    </row>
    <row r="122" spans="1:10" s="51" customFormat="1" x14ac:dyDescent="0.25">
      <c r="A122" s="4" t="s">
        <v>33</v>
      </c>
      <c r="D122" s="52"/>
    </row>
    <row r="123" spans="1:10" s="51" customFormat="1" x14ac:dyDescent="0.25">
      <c r="A123" s="5"/>
      <c r="D123" s="52"/>
    </row>
    <row r="124" spans="1:10" s="51" customFormat="1" x14ac:dyDescent="0.25">
      <c r="A124" s="6" t="s">
        <v>98</v>
      </c>
      <c r="C124" s="51" t="s">
        <v>99</v>
      </c>
      <c r="D124" s="33"/>
    </row>
  </sheetData>
  <mergeCells count="92">
    <mergeCell ref="A83:C86"/>
    <mergeCell ref="J83:J86"/>
    <mergeCell ref="A96:C99"/>
    <mergeCell ref="B75:B78"/>
    <mergeCell ref="C71:C74"/>
    <mergeCell ref="A88:A91"/>
    <mergeCell ref="B88:B91"/>
    <mergeCell ref="C88:C91"/>
    <mergeCell ref="A87:J87"/>
    <mergeCell ref="J88:J91"/>
    <mergeCell ref="A92:C95"/>
    <mergeCell ref="J92:J95"/>
    <mergeCell ref="A79:A82"/>
    <mergeCell ref="B79:B82"/>
    <mergeCell ref="C79:C82"/>
    <mergeCell ref="J79:J82"/>
    <mergeCell ref="A121:I121"/>
    <mergeCell ref="A118:I118"/>
    <mergeCell ref="A100:C104"/>
    <mergeCell ref="J96:J99"/>
    <mergeCell ref="A117:B117"/>
    <mergeCell ref="A120:B120"/>
    <mergeCell ref="A110:C114"/>
    <mergeCell ref="A105:C109"/>
    <mergeCell ref="J62:J65"/>
    <mergeCell ref="A66:J66"/>
    <mergeCell ref="C50:C53"/>
    <mergeCell ref="J50:J53"/>
    <mergeCell ref="C75:C78"/>
    <mergeCell ref="A71:A74"/>
    <mergeCell ref="A75:A78"/>
    <mergeCell ref="B71:B74"/>
    <mergeCell ref="B67:B70"/>
    <mergeCell ref="A67:A70"/>
    <mergeCell ref="C67:C70"/>
    <mergeCell ref="J71:J74"/>
    <mergeCell ref="J75:J78"/>
    <mergeCell ref="A54:A57"/>
    <mergeCell ref="B54:B57"/>
    <mergeCell ref="C54:C57"/>
    <mergeCell ref="A46:A49"/>
    <mergeCell ref="C27:C30"/>
    <mergeCell ref="A39:C42"/>
    <mergeCell ref="A27:A30"/>
    <mergeCell ref="B27:B30"/>
    <mergeCell ref="A14:J14"/>
    <mergeCell ref="A15:J15"/>
    <mergeCell ref="B16:J16"/>
    <mergeCell ref="J67:J70"/>
    <mergeCell ref="A62:C65"/>
    <mergeCell ref="A20:A22"/>
    <mergeCell ref="B20:B22"/>
    <mergeCell ref="C20:C22"/>
    <mergeCell ref="A43:J43"/>
    <mergeCell ref="A45:J45"/>
    <mergeCell ref="A44:J44"/>
    <mergeCell ref="A31:A34"/>
    <mergeCell ref="B31:B34"/>
    <mergeCell ref="C31:C34"/>
    <mergeCell ref="B35:B38"/>
    <mergeCell ref="C35:C38"/>
    <mergeCell ref="A10:A12"/>
    <mergeCell ref="D10:D12"/>
    <mergeCell ref="E10:E12"/>
    <mergeCell ref="F10:F12"/>
    <mergeCell ref="A1:J1"/>
    <mergeCell ref="A2:J2"/>
    <mergeCell ref="A6:D6"/>
    <mergeCell ref="A8:D8"/>
    <mergeCell ref="A5:D5"/>
    <mergeCell ref="A7:D7"/>
    <mergeCell ref="G10:G12"/>
    <mergeCell ref="B10:B12"/>
    <mergeCell ref="C10:C12"/>
    <mergeCell ref="H10:I10"/>
    <mergeCell ref="J10:J12"/>
    <mergeCell ref="J54:J57"/>
    <mergeCell ref="C58:C61"/>
    <mergeCell ref="B58:B61"/>
    <mergeCell ref="A58:A61"/>
    <mergeCell ref="A17:A19"/>
    <mergeCell ref="B17:B19"/>
    <mergeCell ref="C17:C19"/>
    <mergeCell ref="J18:J19"/>
    <mergeCell ref="A23:A26"/>
    <mergeCell ref="B23:B26"/>
    <mergeCell ref="C23:C26"/>
    <mergeCell ref="J46:J49"/>
    <mergeCell ref="A50:A53"/>
    <mergeCell ref="B50:B53"/>
    <mergeCell ref="C46:C49"/>
    <mergeCell ref="B46:B49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2015-01-22T08:02:25Z</dcterms:modified>
</cp:coreProperties>
</file>